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<sst xmlns="http://schemas.openxmlformats.org/spreadsheetml/2006/main" count="1039" uniqueCount="578">
  <si>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</si>
  <si>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</si>
  <si>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</si>
  <si>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</si>
  <si>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</si>
  <si>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</si>
  <si>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</si>
  <si>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</si>
  <si>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</si>
  <si>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</si>
  <si>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</si>
  <si>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</si>
  <si>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</si>
  <si>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</si>
  <si>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</si>
  <si>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</si>
  <si>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</si>
  <si>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</si>
  <si>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</si>
  <si>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</si>
  <si>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</si>
  <si>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</si>
  <si>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</si>
  <si>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</si>
  <si>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</si>
  <si>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</si>
  <si>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</si>
  <si>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</si>
  <si>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</si>
  <si>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</si>
  <si>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</si>
  <si>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</si>
  <si>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</si>
  <si>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</si>
  <si>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</si>
  <si>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</si>
  <si>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</si>
  <si>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</si>
  <si>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</si>
  <si>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</si>
  <si>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</si>
  <si>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</si>
  <si>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</si>
  <si>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</si>
  <si>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</si>
  <si>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</si>
  <si>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</si>
  <si>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</si>
  <si>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</si>
  <si>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</si>
  <si>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</si>
  <si>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</si>
  <si>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</si>
  <si>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</si>
  <si>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</si>
  <si>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</si>
  <si>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</si>
  <si>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</si>
  <si>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</si>
  <si>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</si>
  <si>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</si>
  <si>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</si>
  <si>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</si>
  <si>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</si>
  <si>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</si>
  <si>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</si>
  <si>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</si>
  <si>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</si>
  <si>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</si>
  <si>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</si>
  <si>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</si>
  <si>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</si>
  <si>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</si>
  <si>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</si>
  <si>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</si>
  <si>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</si>
  <si>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</si>
  <si>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</si>
  <si>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</si>
  <si>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</si>
  <si>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</si>
  <si>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</si>
  <si>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</si>
  <si>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</si>
  <si>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</si>
  <si>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</si>
  <si>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</si>
  <si>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</si>
  <si>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</si>
  <si>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</si>
  <si>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</si>
  <si>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大船渡市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</si>
  <si>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</si>
  <si>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</si>
  <si>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</si>
  <si>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</si>
  <si>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</si>
  <si>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</si>
  <si>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</si>
  <si>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</si>
  <si>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</si>
  <si>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</si>
  <si>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</si>
  <si>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</si>
  <si>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</si>
  <si>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</si>
  <si>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</si>
  <si>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</si>
  <si>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</si>
  <si>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</si>
  <si>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</si>
  <si>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</si>
  <si>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</si>
  <si>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</si>
  <si>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</si>
  <si>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</si>
  <si>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</si>
  <si>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</si>
  <si>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</si>
  <si>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</si>
  <si>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</si>
  <si>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</si>
  <si>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</si>
  <si>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</si>
  <si>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</si>
  <si>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</si>
  <si>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</si>
  <si>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</si>
  <si>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</si>
  <si>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</si>
  <si>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</si>
  <si>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</si>
  <si>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</si>
  <si>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</si>
  <si>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</si>
  <si>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</si>
  <si>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</si>
  <si>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</si>
  <si>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</si>
  <si>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</si>
  <si>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</si>
  <si>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</si>
  <si>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</si>
  <si>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</si>
  <si>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</si>
  <si>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</si>
  <si>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</si>
  <si>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</si>
  <si>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</si>
  <si>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</si>
  <si>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</si>
  <si>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</si>
  <si>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</si>
  <si>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</si>
  <si>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</si>
  <si>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</si>
  <si>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</si>
  <si>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</si>
  <si>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</si>
  <si>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</si>
  <si>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</si>
  <si>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</si>
  <si>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</si>
  <si>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</si>
  <si>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</si>
  <si>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</si>
  <si>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</si>
  <si>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</si>
  <si>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</si>
  <si>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</si>
  <si>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</si>
  <si>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</si>
  <si>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</si>
  <si>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</si>
  <si>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</si>
  <si>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</si>
  <si>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</si>
  <si>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</si>
  <si>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</si>
  <si>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</si>
  <si>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</si>
  <si>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</si>
  <si>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</si>
  <si>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</si>
  <si>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</si>
  <si>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</si>
  <si>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</si>
  <si>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</si>
  <si>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</si>
  <si>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</si>
  <si>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</si>
  <si>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</si>
  <si>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</si>
  <si>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</si>
  <si>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</si>
  <si>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</si>
  <si>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</si>
  <si>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</si>
  <si>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</si>
  <si>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</si>
  <si>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</si>
  <si>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</si>
  <si>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</si>
  <si>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</si>
  <si>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岩手県大船渡市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</si>
  <si>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</si>
  <si>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</si>
  <si>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</si>
  <si>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</si>
  <si>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</si>
  <si>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</si>
  <si>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</si>
  <si>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</si>
  <si>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</si>
  <si>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</si>
  <si>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</si>
  <si>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</si>
  <si>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</si>
  <si>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</si>
  <si>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</si>
  <si>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</si>
  <si>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</si>
  <si>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</si>
  <si>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</si>
  <si>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</si>
  <si>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</si>
  <si>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</si>
  <si>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</si>
  <si>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</si>
  <si>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</si>
  <si>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</si>
  <si>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</si>
  <si>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</si>
  <si>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</si>
  <si>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</si>
  <si>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</si>
  <si>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</si>
  <si>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</si>
  <si>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</si>
  <si>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</si>
  <si>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</si>
  <si>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</si>
  <si>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</si>
  <si>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</si>
  <si>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</si>
  <si>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</si>
  <si>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</si>
  <si>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</si>
  <si>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</si>
  <si>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</si>
  <si>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</si>
  <si>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</si>
  <si>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</si>
  <si>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</si>
  <si>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</si>
  <si>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</si>
  <si>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</si>
  <si>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</si>
  <si>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</si>
  <si>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</si>
  <si>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</si>
  <si>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</si>
  <si>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</si>
  <si>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</si>
  <si>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</si>
  <si>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</si>
  <si>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</si>
  <si>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</si>
  <si>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</si>
  <si>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</si>
  <si>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</si>
  <si>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</si>
  <si>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</si>
  <si>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</si>
  <si>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</si>
  <si>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</si>
  <si>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</si>
  <si>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</si>
  <si>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</si>
  <si>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</si>
  <si>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</si>
  <si>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</si>
  <si>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</si>
  <si>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</si>
  <si>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</si>
  <si>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</si>
  <si>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</si>
  <si>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</si>
  <si>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</si>
  <si>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</si>
  <si>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</si>
  <si>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</si>
  <si>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</si>
  <si>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</si>
  <si>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</si>
  <si>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</si>
  <si>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</si>
  <si>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</si>
  <si>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</si>
  <si>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</si>
  <si>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</si>
  <si>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</si>
  <si>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</si>
  <si>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</si>
  <si>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</si>
  <si>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</si>
  <si>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</si>
  <si>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</si>
  <si>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</si>
  <si>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</si>
  <si>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</si>
  <si>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</si>
  <si>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</si>
  <si>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</si>
  <si>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</si>
  <si>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</si>
  <si>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</si>
  <si>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</si>
  <si>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</si>
  <si>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</si>
  <si>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</si>
  <si>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</si>
  <si>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</si>
  <si>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</si>
  <si>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</si>
  <si>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</si>
  <si>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</si>
  <si>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</si>
  <si>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</si>
  <si>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</si>
  <si>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</si>
  <si>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</si>
  <si>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</si>
  <si>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</si>
  <si>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</si>
  <si>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</si>
  <si>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</si>
  <si>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</si>
  <si>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</si>
  <si>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</si>
  <si>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</si>
  <si>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</si>
  <si>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</si>
  <si>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</si>
  <si>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</si>
  <si>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</si>
  <si>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</si>
  <si>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</si>
  <si>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</si>
  <si>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</si>
  <si>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</si>
  <si>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</si>
  <si>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</si>
  <si>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</si>
  <si>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</si>
  <si>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岩手県大船渡市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</si>
  <si>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</si>
  <si>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</si>
  <si>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</si>
  <si>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</si>
  <si>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</si>
  <si>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</si>
  <si>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</si>
  <si>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</si>
  <si>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</si>
  <si>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</si>
  <si>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</si>
  <si>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</si>
  <si>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</si>
  <si>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</si>
  <si>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</si>
  <si>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</si>
  <si>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</si>
  <si>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</si>
  <si>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</si>
  <si>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</si>
  <si>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</si>
  <si>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</si>
  <si>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</si>
  <si>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</si>
  <si>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</si>
  <si>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</si>
  <si>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</si>
  <si>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</si>
  <si>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</si>
  <si>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</si>
  <si>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</si>
  <si>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</si>
  <si>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</si>
  <si>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介護保険特別会計（介護サービス事業勘定）</t>
    <phoneticPr fontId="5"/>
  </si>
  <si>
    <t>介護保険特別会計（保険事業勘定）</t>
    <phoneticPr fontId="5"/>
  </si>
  <si>
    <t>後期高齢者医療特別会計</t>
    <phoneticPr fontId="5"/>
  </si>
  <si>
    <t>国民健康保険特別会計（事業勘定）</t>
    <phoneticPr fontId="5"/>
  </si>
  <si>
    <t>国民健康保険特別会計（診療施設勘定）</t>
    <phoneticPr fontId="5"/>
  </si>
  <si>
    <t>水道事業会計</t>
    <phoneticPr fontId="5"/>
  </si>
  <si>
    <t>法適用企業</t>
    <phoneticPr fontId="5"/>
  </si>
  <si>
    <t>魚市場事業特別会計</t>
    <phoneticPr fontId="5"/>
  </si>
  <si>
    <t>法非適用企業</t>
    <phoneticPr fontId="5"/>
  </si>
  <si>
    <t>簡易水道事業特別会計</t>
    <phoneticPr fontId="5"/>
  </si>
  <si>
    <t>漁業集落排水事業特別会計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</si>
  <si>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</si>
  <si>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</si>
  <si>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</si>
  <si>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</si>
  <si>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</si>
  <si>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</si>
  <si>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</si>
  <si>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</si>
  <si>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</si>
  <si>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</si>
  <si>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</si>
  <si>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</si>
  <si>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</si>
  <si>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</si>
  <si>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</si>
  <si>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</si>
  <si>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</si>
  <si>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</si>
  <si>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</si>
  <si>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</si>
  <si>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</si>
  <si>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</si>
  <si>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</si>
  <si>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</si>
  <si>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</si>
  <si>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</si>
  <si>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</si>
  <si>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</si>
  <si>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</si>
  <si>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</si>
  <si>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</si>
  <si>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</si>
  <si>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</si>
  <si>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</si>
  <si>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</si>
  <si>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</si>
  <si>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</si>
  <si>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</si>
  <si>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</si>
  <si>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</si>
  <si>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</si>
  <si>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</si>
  <si>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</si>
  <si>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</si>
  <si>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</si>
  <si>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</si>
  <si>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</si>
  <si>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</si>
  <si>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</si>
  <si>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</si>
  <si>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</si>
  <si>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</si>
  <si>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</si>
  <si>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</si>
  <si>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</si>
  <si>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</si>
  <si>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</si>
  <si>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魚市場事業特別会計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</si>
  <si>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</si>
  <si>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</si>
  <si>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</si>
  <si>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</si>
  <si>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</si>
  <si>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</si>
  <si>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</si>
  <si>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</si>
  <si>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</si>
  <si>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</si>
  <si>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</si>
  <si>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</si>
  <si>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</si>
  <si>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</si>
  <si>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</si>
  <si>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</si>
  <si>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</si>
  <si>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</si>
  <si>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</si>
  <si>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</si>
  <si>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</si>
  <si>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</si>
  <si>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</si>
  <si>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</si>
  <si>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</si>
  <si>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</si>
  <si>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</si>
  <si>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</si>
  <si>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</si>
  <si>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</si>
  <si>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</si>
  <si>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</si>
  <si>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</si>
  <si>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</si>
  <si>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</si>
  <si>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</si>
  <si>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</si>
  <si>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</si>
  <si>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</si>
  <si>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</si>
  <si>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</si>
  <si>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</si>
  <si>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</si>
  <si>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</si>
  <si>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</si>
  <si>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</si>
  <si>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</si>
  <si>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</si>
  <si>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</si>
  <si>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</si>
  <si>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</si>
  <si>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</si>
  <si>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</si>
  <si>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</si>
  <si>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</si>
  <si>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</si>
  <si>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</si>
  <si>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</si>
  <si>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</si>
  <si>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</si>
  <si>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</si>
  <si>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</si>
  <si>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</si>
  <si>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</si>
  <si>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</si>
  <si>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</si>
  <si>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</si>
  <si>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</si>
  <si>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</si>
  <si>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</si>
  <si>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</si>
  <si>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</si>
  <si>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</si>
  <si>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</si>
  <si>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</si>
  <si>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</si>
  <si>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</si>
  <si>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</si>
  <si>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</si>
  <si>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</si>
  <si>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</si>
  <si>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</si>
  <si>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</si>
  <si>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</si>
  <si>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</si>
  <si>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</si>
  <si>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35.85</t>
  </si>
  <si>
    <t>▲ 4.63</t>
  </si>
  <si>
    <t>▲ 8.09</t>
  </si>
  <si>
    <t>水道事業会計</t>
  </si>
  <si>
    <t>一般会計</t>
  </si>
  <si>
    <t>国民健康保険特別会計（事業勘定）</t>
  </si>
  <si>
    <t>▲ 0.86</t>
  </si>
  <si>
    <t>漁業集落排水事業特別会計</t>
  </si>
  <si>
    <t>介護保険特別会計（保険事業勘定）</t>
  </si>
  <si>
    <t>公共下水道事業特別会計</t>
  </si>
  <si>
    <t>簡易水道事業特別会計</t>
  </si>
  <si>
    <t>介護保険特別会計（介護サービス事業勘定）</t>
  </si>
  <si>
    <t>その他会計（赤字）</t>
  </si>
  <si>
    <t>その他会計（黒字）</t>
  </si>
  <si>
    <t>-</t>
    <phoneticPr fontId="2"/>
  </si>
  <si>
    <t>-</t>
    <phoneticPr fontId="2"/>
  </si>
  <si>
    <t>-</t>
    <phoneticPr fontId="2"/>
  </si>
  <si>
    <t>-</t>
    <phoneticPr fontId="2"/>
  </si>
  <si>
    <t>-</t>
    <phoneticPr fontId="2"/>
  </si>
  <si>
    <t>気仙広域連合</t>
    <rPh sb="0" eb="2">
      <t>ケセン</t>
    </rPh>
    <rPh sb="2" eb="4">
      <t>コウイキ</t>
    </rPh>
    <rPh sb="4" eb="6">
      <t>レンゴウ</t>
    </rPh>
    <phoneticPr fontId="2"/>
  </si>
  <si>
    <t>大船渡地区消防組合</t>
    <rPh sb="0" eb="3">
      <t>オオフナト</t>
    </rPh>
    <rPh sb="3" eb="5">
      <t>チク</t>
    </rPh>
    <rPh sb="5" eb="7">
      <t>ショウボウ</t>
    </rPh>
    <rPh sb="7" eb="9">
      <t>クミアイ</t>
    </rPh>
    <phoneticPr fontId="2"/>
  </si>
  <si>
    <t>大船渡地区環境衛生組合</t>
    <rPh sb="0" eb="3">
      <t>オオフナト</t>
    </rPh>
    <rPh sb="3" eb="5">
      <t>チク</t>
    </rPh>
    <rPh sb="5" eb="7">
      <t>カンキョウ</t>
    </rPh>
    <rPh sb="7" eb="9">
      <t>エイセイ</t>
    </rPh>
    <rPh sb="9" eb="11">
      <t>クミアイ</t>
    </rPh>
    <phoneticPr fontId="2"/>
  </si>
  <si>
    <t>陸前高田市及び大船渡市営林組合</t>
    <rPh sb="0" eb="2">
      <t>リクゼン</t>
    </rPh>
    <rPh sb="2" eb="4">
      <t>タカタ</t>
    </rPh>
    <rPh sb="4" eb="5">
      <t>シ</t>
    </rPh>
    <rPh sb="5" eb="6">
      <t>オヨ</t>
    </rPh>
    <rPh sb="7" eb="11">
      <t>オオフナトシ</t>
    </rPh>
    <rPh sb="11" eb="13">
      <t>エイリン</t>
    </rPh>
    <rPh sb="13" eb="15">
      <t>クミアイ</t>
    </rPh>
    <phoneticPr fontId="2"/>
  </si>
  <si>
    <t>岩手県市町村総合事務組合</t>
    <rPh sb="0" eb="3">
      <t>イワテケン</t>
    </rPh>
    <rPh sb="3" eb="6">
      <t>シチョウソン</t>
    </rPh>
    <rPh sb="6" eb="8">
      <t>ソウゴウ</t>
    </rPh>
    <rPh sb="8" eb="10">
      <t>ジム</t>
    </rPh>
    <rPh sb="10" eb="12">
      <t>クミアイ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</si>
  <si>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</si>
  <si>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岩手県沿岸南部広域環境組合</t>
    <rPh sb="0" eb="3">
      <t>イワテケン</t>
    </rPh>
    <rPh sb="3" eb="5">
      <t>エンガン</t>
    </rPh>
    <rPh sb="5" eb="7">
      <t>ナンブ</t>
    </rPh>
    <rPh sb="7" eb="9">
      <t>コウイキ</t>
    </rPh>
    <rPh sb="9" eb="11">
      <t>カンキョウ</t>
    </rPh>
    <rPh sb="11" eb="13">
      <t>クミアイ</t>
    </rPh>
    <phoneticPr fontId="2"/>
  </si>
  <si>
    <t>-</t>
    <phoneticPr fontId="2"/>
  </si>
  <si>
    <t>大船渡市育英奨学会</t>
    <rPh sb="0" eb="4">
      <t>オオフナトシ</t>
    </rPh>
    <rPh sb="4" eb="6">
      <t>イクエイ</t>
    </rPh>
    <rPh sb="6" eb="8">
      <t>ショウガク</t>
    </rPh>
    <rPh sb="8" eb="9">
      <t>カイ</t>
    </rPh>
    <phoneticPr fontId="2"/>
  </si>
  <si>
    <t>大船渡魚市場</t>
    <rPh sb="0" eb="3">
      <t>オオフナト</t>
    </rPh>
    <rPh sb="3" eb="6">
      <t>ウオイチバ</t>
    </rPh>
    <phoneticPr fontId="2"/>
  </si>
  <si>
    <t>三陸ふるさと振興</t>
    <rPh sb="0" eb="2">
      <t>サンリク</t>
    </rPh>
    <rPh sb="6" eb="8">
      <t>シンコウ</t>
    </rPh>
    <phoneticPr fontId="2"/>
  </si>
  <si>
    <t>東日本大震災復興交付金基金</t>
    <rPh sb="0" eb="1">
      <t>ヒガシ</t>
    </rPh>
    <rPh sb="1" eb="3">
      <t>ニホン</t>
    </rPh>
    <rPh sb="3" eb="6">
      <t>ダイシンサイ</t>
    </rPh>
    <rPh sb="6" eb="8">
      <t>フッコウ</t>
    </rPh>
    <rPh sb="8" eb="11">
      <t>コウフキン</t>
    </rPh>
    <rPh sb="11" eb="13">
      <t>キキン</t>
    </rPh>
    <phoneticPr fontId="11"/>
  </si>
  <si>
    <t>まちづくり基金</t>
    <rPh sb="5" eb="7">
      <t>キキン</t>
    </rPh>
    <phoneticPr fontId="11"/>
  </si>
  <si>
    <t>ふるさと大船渡水と土保全基金</t>
    <rPh sb="4" eb="7">
      <t>オオフナト</t>
    </rPh>
    <rPh sb="7" eb="8">
      <t>ミズ</t>
    </rPh>
    <rPh sb="9" eb="10">
      <t>ツチ</t>
    </rPh>
    <rPh sb="10" eb="12">
      <t>ホゼン</t>
    </rPh>
    <rPh sb="12" eb="14">
      <t>キキン</t>
    </rPh>
    <phoneticPr fontId="11"/>
  </si>
  <si>
    <t>畜産総合対策基金</t>
    <rPh sb="0" eb="2">
      <t>チクサン</t>
    </rPh>
    <rPh sb="2" eb="4">
      <t>ソウゴウ</t>
    </rPh>
    <rPh sb="4" eb="6">
      <t>タイサク</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</si>
</sst>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65876</c:v>
                </c:pt>
                <c:pt idx="4">
                  <c:v>68468</c:v>
                </c:pt>
              </c:numCache>
            </c:numRef>
          </c:val>
          <c:smooth val="0"/>
          <c:extLst xmlns:c16r2="http://schemas.microsoft.com/office/drawing/2015/06/chart">
            <c:ext xmlns:c16="http://schemas.microsoft.com/office/drawing/2014/chart" uri="{C3380CC4-5D6E-409C-BE32-E72D297353CC}">
              <c16:uniqueId val="{00000000-AEE0-4878-ABAE-0658824EF2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268248</c:v>
                </c:pt>
                <c:pt idx="1">
                  <c:v>460562</c:v>
                </c:pt>
                <c:pt idx="2">
                  <c:v>471567</c:v>
                </c:pt>
                <c:pt idx="3">
                  <c:v>511338</c:v>
                </c:pt>
                <c:pt idx="4">
                  <c:v>351619</c:v>
                </c:pt>
              </c:numCache>
            </c:numRef>
          </c:val>
          <c:smooth val="0"/>
          <c:extLst xmlns:c16r2="http://schemas.microsoft.com/office/drawing/2015/06/chart">
            <c:ext xmlns:c16="http://schemas.microsoft.com/office/drawing/2014/chart" uri="{C3380CC4-5D6E-409C-BE32-E72D297353CC}">
              <c16:uniqueId val="{00000001-AEE0-4878-ABAE-0658824EF23E}"/>
            </c:ext>
          </c:extLst>
        </c:ser>
        <c:dLbls>
          <c:showLegendKey val="0"/>
          <c:showVal val="0"/>
          <c:showCatName val="0"/>
          <c:showSerName val="0"/>
          <c:showPercent val="0"/>
          <c:showBubbleSize val="0"/>
        </c:dLbls>
        <c:marker val="1"/>
        <c:smooth val="0"/>
        <c:axId val="186977664"/>
        <c:axId val="186979840"/>
      </c:lineChart>
      <c:catAx>
        <c:axId val="18697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79840"/>
        <c:crosses val="autoZero"/>
        <c:auto val="1"/>
        <c:lblAlgn val="ctr"/>
        <c:lblOffset val="100"/>
        <c:tickLblSkip val="1"/>
        <c:tickMarkSkip val="1"/>
        <c:noMultiLvlLbl val="0"/>
      </c:catAx>
      <c:valAx>
        <c:axId val="18697984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7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34.700000000000003</c:v>
                </c:pt>
                <c:pt idx="1">
                  <c:v>33.29</c:v>
                </c:pt>
                <c:pt idx="2">
                  <c:v>26.76</c:v>
                </c:pt>
                <c:pt idx="3">
                  <c:v>23.11</c:v>
                </c:pt>
                <c:pt idx="4">
                  <c:v>12.05</c:v>
                </c:pt>
              </c:numCache>
            </c:numRef>
          </c:val>
          <c:extLst xmlns:c16r2="http://schemas.microsoft.com/office/drawing/2015/06/chart">
            <c:ext xmlns:c16="http://schemas.microsoft.com/office/drawing/2014/chart" uri="{C3380CC4-5D6E-409C-BE32-E72D297353CC}">
              <c16:uniqueId val="{00000000-DD7E-4A58-AA5A-C452B1EF53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63.28</c:v>
                </c:pt>
                <c:pt idx="1">
                  <c:v>76.53</c:v>
                </c:pt>
                <c:pt idx="2">
                  <c:v>45.65</c:v>
                </c:pt>
                <c:pt idx="3">
                  <c:v>47.06</c:v>
                </c:pt>
                <c:pt idx="4">
                  <c:v>49.75</c:v>
                </c:pt>
              </c:numCache>
            </c:numRef>
          </c:val>
          <c:extLst xmlns:c16r2="http://schemas.microsoft.com/office/drawing/2015/06/chart">
            <c:ext xmlns:c16="http://schemas.microsoft.com/office/drawing/2014/chart" uri="{C3380CC4-5D6E-409C-BE32-E72D297353CC}">
              <c16:uniqueId val="{00000001-DD7E-4A58-AA5A-C452B1EF5303}"/>
            </c:ext>
          </c:extLst>
        </c:ser>
        <c:dLbls>
          <c:showLegendKey val="0"/>
          <c:showVal val="0"/>
          <c:showCatName val="0"/>
          <c:showSerName val="0"/>
          <c:showPercent val="0"/>
          <c:showBubbleSize val="0"/>
        </c:dLbls>
        <c:gapWidth val="250"/>
        <c:overlap val="100"/>
        <c:axId val="232723968"/>
        <c:axId val="23272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5.46</c:v>
                </c:pt>
                <c:pt idx="1">
                  <c:v>11.98</c:v>
                </c:pt>
                <c:pt idx="2">
                  <c:v>-35.85</c:v>
                </c:pt>
                <c:pt idx="3">
                  <c:v>-4.63</c:v>
                </c:pt>
                <c:pt idx="4">
                  <c:v>-8.09</c:v>
                </c:pt>
              </c:numCache>
            </c:numRef>
          </c:val>
          <c:smooth val="0"/>
          <c:extLst xmlns:c16r2="http://schemas.microsoft.com/office/drawing/2015/06/chart">
            <c:ext xmlns:c16="http://schemas.microsoft.com/office/drawing/2014/chart" uri="{C3380CC4-5D6E-409C-BE32-E72D297353CC}">
              <c16:uniqueId val="{00000002-DD7E-4A58-AA5A-C452B1EF5303}"/>
            </c:ext>
          </c:extLst>
        </c:ser>
        <c:dLbls>
          <c:showLegendKey val="0"/>
          <c:showVal val="0"/>
          <c:showCatName val="0"/>
          <c:showSerName val="0"/>
          <c:showPercent val="0"/>
          <c:showBubbleSize val="0"/>
        </c:dLbls>
        <c:marker val="1"/>
        <c:smooth val="0"/>
        <c:axId val="232723968"/>
        <c:axId val="232725888"/>
      </c:lineChart>
      <c:catAx>
        <c:axId val="23272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725888"/>
        <c:crosses val="autoZero"/>
        <c:auto val="1"/>
        <c:lblAlgn val="ctr"/>
        <c:lblOffset val="100"/>
        <c:tickLblSkip val="1"/>
        <c:tickMarkSkip val="1"/>
        <c:noMultiLvlLbl val="0"/>
      </c:catAx>
      <c:valAx>
        <c:axId val="23272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72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0.28000000000000003</c:v>
                </c:pt>
                <c:pt idx="2">
                  <c:v>#N/A</c:v>
                </c:pt>
                <c:pt idx="3">
                  <c:v>2.04</c:v>
                </c:pt>
                <c:pt idx="4">
                  <c:v>#N/A</c:v>
                </c:pt>
                <c:pt idx="5">
                  <c:v>0.1</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0-B0DB-4E53-AF8C-1CB7F600DB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0DB-4E53-AF8C-1CB7F600DBF2}"/>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0.06</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B0DB-4E53-AF8C-1CB7F600DBF2}"/>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0.05</c:v>
                </c:pt>
                <c:pt idx="4">
                  <c:v>#N/A</c:v>
                </c:pt>
                <c:pt idx="5">
                  <c:v>0.06</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3-B0DB-4E53-AF8C-1CB7F600DBF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0.61</c:v>
                </c:pt>
                <c:pt idx="2">
                  <c:v>#N/A</c:v>
                </c:pt>
                <c:pt idx="3">
                  <c:v>2.64</c:v>
                </c:pt>
                <c:pt idx="4">
                  <c:v>#N/A</c:v>
                </c:pt>
                <c:pt idx="5">
                  <c:v>0.19</c:v>
                </c:pt>
                <c:pt idx="6">
                  <c:v>#N/A</c:v>
                </c:pt>
                <c:pt idx="7">
                  <c:v>0.19</c:v>
                </c:pt>
                <c:pt idx="8">
                  <c:v>#N/A</c:v>
                </c:pt>
                <c:pt idx="9">
                  <c:v>0.19</c:v>
                </c:pt>
              </c:numCache>
            </c:numRef>
          </c:val>
          <c:extLst xmlns:c16r2="http://schemas.microsoft.com/office/drawing/2015/06/chart">
            <c:ext xmlns:c16="http://schemas.microsoft.com/office/drawing/2014/chart" uri="{C3380CC4-5D6E-409C-BE32-E72D297353CC}">
              <c16:uniqueId val="{00000004-B0DB-4E53-AF8C-1CB7F600DBF2}"/>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2.25</c:v>
                </c:pt>
                <c:pt idx="2">
                  <c:v>#N/A</c:v>
                </c:pt>
                <c:pt idx="3">
                  <c:v>0.47</c:v>
                </c:pt>
                <c:pt idx="4">
                  <c:v>#N/A</c:v>
                </c:pt>
                <c:pt idx="5">
                  <c:v>0.74</c:v>
                </c:pt>
                <c:pt idx="6">
                  <c:v>#N/A</c:v>
                </c:pt>
                <c:pt idx="7">
                  <c:v>0.89</c:v>
                </c:pt>
                <c:pt idx="8">
                  <c:v>#N/A</c:v>
                </c:pt>
                <c:pt idx="9">
                  <c:v>0.74</c:v>
                </c:pt>
              </c:numCache>
            </c:numRef>
          </c:val>
          <c:extLst xmlns:c16r2="http://schemas.microsoft.com/office/drawing/2015/06/chart">
            <c:ext xmlns:c16="http://schemas.microsoft.com/office/drawing/2014/chart" uri="{C3380CC4-5D6E-409C-BE32-E72D297353CC}">
              <c16:uniqueId val="{00000005-B0DB-4E53-AF8C-1CB7F600DBF2}"/>
            </c:ext>
          </c:extLst>
        </c:ser>
        <c:ser>
          <c:idx val="6"/>
          <c:order val="6"/>
          <c:tx>
            <c:strRef>
              <c:f>データシート!$A$33</c:f>
              <c:strCache>
                <c:ptCount val="1"/>
                <c:pt idx="0">
                  <c:v>漁業集落排水事業特別会計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0.04</c:v>
                </c:pt>
                <c:pt idx="4">
                  <c:v>#N/A</c:v>
                </c:pt>
                <c:pt idx="5">
                  <c:v>0.05</c:v>
                </c:pt>
                <c:pt idx="6">
                  <c:v>#N/A</c:v>
                </c:pt>
                <c:pt idx="7">
                  <c:v>0.18</c:v>
                </c:pt>
                <c:pt idx="8">
                  <c:v>#N/A</c:v>
                </c:pt>
                <c:pt idx="9">
                  <c:v>0.82</c:v>
                </c:pt>
              </c:numCache>
            </c:numRef>
          </c:val>
          <c:extLst xmlns:c16r2="http://schemas.microsoft.com/office/drawing/2015/06/chart">
            <c:ext xmlns:c16="http://schemas.microsoft.com/office/drawing/2014/chart" uri="{C3380CC4-5D6E-409C-BE32-E72D297353CC}">
              <c16:uniqueId val="{00000006-B0DB-4E53-AF8C-1CB7F600DBF2}"/>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0.86</c:v>
                </c:pt>
                <c:pt idx="1">
                  <c:v>#N/A</c:v>
                </c:pt>
                <c:pt idx="2">
                  <c:v>#N/A</c:v>
                </c:pt>
                <c:pt idx="3">
                  <c:v>0.43</c:v>
                </c:pt>
                <c:pt idx="4">
                  <c:v>#N/A</c:v>
                </c:pt>
                <c:pt idx="5">
                  <c:v>0.2</c:v>
                </c:pt>
                <c:pt idx="6">
                  <c:v>#N/A</c:v>
                </c:pt>
                <c:pt idx="7">
                  <c:v>0.95</c:v>
                </c:pt>
                <c:pt idx="8">
                  <c:v>#N/A</c:v>
                </c:pt>
                <c:pt idx="9">
                  <c:v>0.9</c:v>
                </c:pt>
              </c:numCache>
            </c:numRef>
          </c:val>
          <c:extLst xmlns:c16r2="http://schemas.microsoft.com/office/drawing/2015/06/chart">
            <c:ext xmlns:c16="http://schemas.microsoft.com/office/drawing/2014/chart" uri="{C3380CC4-5D6E-409C-BE32-E72D297353CC}">
              <c16:uniqueId val="{00000007-B0DB-4E53-AF8C-1CB7F600DB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34.700000000000003</c:v>
                </c:pt>
                <c:pt idx="2">
                  <c:v>#N/A</c:v>
                </c:pt>
                <c:pt idx="3">
                  <c:v>33.28</c:v>
                </c:pt>
                <c:pt idx="4">
                  <c:v>#N/A</c:v>
                </c:pt>
                <c:pt idx="5">
                  <c:v>26.75</c:v>
                </c:pt>
                <c:pt idx="6">
                  <c:v>#N/A</c:v>
                </c:pt>
                <c:pt idx="7">
                  <c:v>23.11</c:v>
                </c:pt>
                <c:pt idx="8">
                  <c:v>#N/A</c:v>
                </c:pt>
                <c:pt idx="9">
                  <c:v>12.04</c:v>
                </c:pt>
              </c:numCache>
            </c:numRef>
          </c:val>
          <c:extLst xmlns:c16r2="http://schemas.microsoft.com/office/drawing/2015/06/chart">
            <c:ext xmlns:c16="http://schemas.microsoft.com/office/drawing/2014/chart" uri="{C3380CC4-5D6E-409C-BE32-E72D297353CC}">
              <c16:uniqueId val="{00000008-B0DB-4E53-AF8C-1CB7F600DB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11.37</c:v>
                </c:pt>
                <c:pt idx="2">
                  <c:v>#N/A</c:v>
                </c:pt>
                <c:pt idx="3">
                  <c:v>12.31</c:v>
                </c:pt>
                <c:pt idx="4">
                  <c:v>#N/A</c:v>
                </c:pt>
                <c:pt idx="5">
                  <c:v>12.98</c:v>
                </c:pt>
                <c:pt idx="6">
                  <c:v>#N/A</c:v>
                </c:pt>
                <c:pt idx="7">
                  <c:v>14.31</c:v>
                </c:pt>
                <c:pt idx="8">
                  <c:v>#N/A</c:v>
                </c:pt>
                <c:pt idx="9">
                  <c:v>14.23</c:v>
                </c:pt>
              </c:numCache>
            </c:numRef>
          </c:val>
          <c:extLst xmlns:c16r2="http://schemas.microsoft.com/office/drawing/2015/06/chart">
            <c:ext xmlns:c16="http://schemas.microsoft.com/office/drawing/2014/chart" uri="{C3380CC4-5D6E-409C-BE32-E72D297353CC}">
              <c16:uniqueId val="{00000009-B0DB-4E53-AF8C-1CB7F600DBF2}"/>
            </c:ext>
          </c:extLst>
        </c:ser>
        <c:dLbls>
          <c:showLegendKey val="0"/>
          <c:showVal val="0"/>
          <c:showCatName val="0"/>
          <c:showSerName val="0"/>
          <c:showPercent val="0"/>
          <c:showBubbleSize val="0"/>
        </c:dLbls>
        <c:gapWidth val="150"/>
        <c:overlap val="100"/>
        <c:axId val="238899200"/>
        <c:axId val="238900736"/>
      </c:barChart>
      <c:catAx>
        <c:axId val="23889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900736"/>
        <c:crosses val="autoZero"/>
        <c:auto val="1"/>
        <c:lblAlgn val="ctr"/>
        <c:lblOffset val="100"/>
        <c:tickLblSkip val="1"/>
        <c:tickMarkSkip val="1"/>
        <c:noMultiLvlLbl val="0"/>
      </c:catAx>
      <c:valAx>
        <c:axId val="23890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899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1888</c:v>
                </c:pt>
                <c:pt idx="5">
                  <c:v>1970</c:v>
                </c:pt>
                <c:pt idx="8">
                  <c:v>1904</c:v>
                </c:pt>
                <c:pt idx="11">
                  <c:v>1854</c:v>
                </c:pt>
                <c:pt idx="14">
                  <c:v>1839</c:v>
                </c:pt>
              </c:numCache>
            </c:numRef>
          </c:val>
          <c:extLst xmlns:c16r2="http://schemas.microsoft.com/office/drawing/2015/06/chart">
            <c:ext xmlns:c16="http://schemas.microsoft.com/office/drawing/2014/chart" uri="{C3380CC4-5D6E-409C-BE32-E72D297353CC}">
              <c16:uniqueId val="{00000000-FA16-44CA-8A08-849415DB77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16-44CA-8A08-849415DB77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61</c:v>
                </c:pt>
                <c:pt idx="3">
                  <c:v>44</c:v>
                </c:pt>
                <c:pt idx="6">
                  <c:v>65</c:v>
                </c:pt>
                <c:pt idx="9">
                  <c:v>42</c:v>
                </c:pt>
                <c:pt idx="12">
                  <c:v>33</c:v>
                </c:pt>
              </c:numCache>
            </c:numRef>
          </c:val>
          <c:extLst xmlns:c16r2="http://schemas.microsoft.com/office/drawing/2015/06/chart">
            <c:ext xmlns:c16="http://schemas.microsoft.com/office/drawing/2014/chart" uri="{C3380CC4-5D6E-409C-BE32-E72D297353CC}">
              <c16:uniqueId val="{00000002-FA16-44CA-8A08-849415DB77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81</c:v>
                </c:pt>
                <c:pt idx="3">
                  <c:v>150</c:v>
                </c:pt>
                <c:pt idx="6">
                  <c:v>157</c:v>
                </c:pt>
                <c:pt idx="9">
                  <c:v>153</c:v>
                </c:pt>
                <c:pt idx="12">
                  <c:v>158</c:v>
                </c:pt>
              </c:numCache>
            </c:numRef>
          </c:val>
          <c:extLst xmlns:c16r2="http://schemas.microsoft.com/office/drawing/2015/06/chart">
            <c:ext xmlns:c16="http://schemas.microsoft.com/office/drawing/2014/chart" uri="{C3380CC4-5D6E-409C-BE32-E72D297353CC}">
              <c16:uniqueId val="{00000003-FA16-44CA-8A08-849415DB77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827</c:v>
                </c:pt>
                <c:pt idx="3">
                  <c:v>620</c:v>
                </c:pt>
                <c:pt idx="6">
                  <c:v>321</c:v>
                </c:pt>
                <c:pt idx="9">
                  <c:v>636</c:v>
                </c:pt>
                <c:pt idx="12">
                  <c:v>606</c:v>
                </c:pt>
              </c:numCache>
            </c:numRef>
          </c:val>
          <c:extLst xmlns:c16r2="http://schemas.microsoft.com/office/drawing/2015/06/chart">
            <c:ext xmlns:c16="http://schemas.microsoft.com/office/drawing/2014/chart" uri="{C3380CC4-5D6E-409C-BE32-E72D297353CC}">
              <c16:uniqueId val="{00000004-FA16-44CA-8A08-849415DB77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16-44CA-8A08-849415DB77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16-44CA-8A08-849415DB77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2145</c:v>
                </c:pt>
                <c:pt idx="3">
                  <c:v>2218</c:v>
                </c:pt>
                <c:pt idx="6">
                  <c:v>2129</c:v>
                </c:pt>
                <c:pt idx="9">
                  <c:v>2132</c:v>
                </c:pt>
                <c:pt idx="12">
                  <c:v>2148</c:v>
                </c:pt>
              </c:numCache>
            </c:numRef>
          </c:val>
          <c:extLst xmlns:c16r2="http://schemas.microsoft.com/office/drawing/2015/06/chart">
            <c:ext xmlns:c16="http://schemas.microsoft.com/office/drawing/2014/chart" uri="{C3380CC4-5D6E-409C-BE32-E72D297353CC}">
              <c16:uniqueId val="{00000007-FA16-44CA-8A08-849415DB7786}"/>
            </c:ext>
          </c:extLst>
        </c:ser>
        <c:dLbls>
          <c:showLegendKey val="0"/>
          <c:showVal val="0"/>
          <c:showCatName val="0"/>
          <c:showSerName val="0"/>
          <c:showPercent val="0"/>
          <c:showBubbleSize val="0"/>
        </c:dLbls>
        <c:gapWidth val="100"/>
        <c:overlap val="100"/>
        <c:axId val="232809216"/>
        <c:axId val="23281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1226</c:v>
                </c:pt>
                <c:pt idx="2">
                  <c:v>#N/A</c:v>
                </c:pt>
                <c:pt idx="3">
                  <c:v>#N/A</c:v>
                </c:pt>
                <c:pt idx="4">
                  <c:v>1062</c:v>
                </c:pt>
                <c:pt idx="5">
                  <c:v>#N/A</c:v>
                </c:pt>
                <c:pt idx="6">
                  <c:v>#N/A</c:v>
                </c:pt>
                <c:pt idx="7">
                  <c:v>768</c:v>
                </c:pt>
                <c:pt idx="8">
                  <c:v>#N/A</c:v>
                </c:pt>
                <c:pt idx="9">
                  <c:v>#N/A</c:v>
                </c:pt>
                <c:pt idx="10">
                  <c:v>1109</c:v>
                </c:pt>
                <c:pt idx="11">
                  <c:v>#N/A</c:v>
                </c:pt>
                <c:pt idx="12">
                  <c:v>#N/A</c:v>
                </c:pt>
                <c:pt idx="13">
                  <c:v>1106</c:v>
                </c:pt>
                <c:pt idx="14">
                  <c:v>#N/A</c:v>
                </c:pt>
              </c:numCache>
            </c:numRef>
          </c:val>
          <c:smooth val="0"/>
          <c:extLst xmlns:c16r2="http://schemas.microsoft.com/office/drawing/2015/06/chart">
            <c:ext xmlns:c16="http://schemas.microsoft.com/office/drawing/2014/chart" uri="{C3380CC4-5D6E-409C-BE32-E72D297353CC}">
              <c16:uniqueId val="{00000008-FA16-44CA-8A08-849415DB7786}"/>
            </c:ext>
          </c:extLst>
        </c:ser>
        <c:dLbls>
          <c:showLegendKey val="0"/>
          <c:showVal val="0"/>
          <c:showCatName val="0"/>
          <c:showSerName val="0"/>
          <c:showPercent val="0"/>
          <c:showBubbleSize val="0"/>
        </c:dLbls>
        <c:marker val="1"/>
        <c:smooth val="0"/>
        <c:axId val="232809216"/>
        <c:axId val="232811136"/>
      </c:lineChart>
      <c:catAx>
        <c:axId val="23280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811136"/>
        <c:crosses val="autoZero"/>
        <c:auto val="1"/>
        <c:lblAlgn val="ctr"/>
        <c:lblOffset val="100"/>
        <c:tickLblSkip val="1"/>
        <c:tickMarkSkip val="1"/>
        <c:noMultiLvlLbl val="0"/>
      </c:catAx>
      <c:valAx>
        <c:axId val="23281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0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20676</c:v>
                </c:pt>
                <c:pt idx="5">
                  <c:v>20225</c:v>
                </c:pt>
                <c:pt idx="8">
                  <c:v>20070</c:v>
                </c:pt>
                <c:pt idx="11">
                  <c:v>21291</c:v>
                </c:pt>
                <c:pt idx="14">
                  <c:v>21020</c:v>
                </c:pt>
              </c:numCache>
            </c:numRef>
          </c:val>
          <c:extLst xmlns:c16r2="http://schemas.microsoft.com/office/drawing/2015/06/chart">
            <c:ext xmlns:c16="http://schemas.microsoft.com/office/drawing/2014/chart" uri="{C3380CC4-5D6E-409C-BE32-E72D297353CC}">
              <c16:uniqueId val="{00000000-A735-4425-B581-9D34A2C73C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420</c:v>
                </c:pt>
              </c:numCache>
            </c:numRef>
          </c:val>
          <c:extLst xmlns:c16r2="http://schemas.microsoft.com/office/drawing/2015/06/chart">
            <c:ext xmlns:c16="http://schemas.microsoft.com/office/drawing/2014/chart" uri="{C3380CC4-5D6E-409C-BE32-E72D297353CC}">
              <c16:uniqueId val="{00000001-A735-4425-B581-9D34A2C73C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10735</c:v>
                </c:pt>
                <c:pt idx="5">
                  <c:v>12456</c:v>
                </c:pt>
                <c:pt idx="8">
                  <c:v>9090</c:v>
                </c:pt>
                <c:pt idx="11">
                  <c:v>9512</c:v>
                </c:pt>
                <c:pt idx="14">
                  <c:v>10472</c:v>
                </c:pt>
              </c:numCache>
            </c:numRef>
          </c:val>
          <c:extLst xmlns:c16r2="http://schemas.microsoft.com/office/drawing/2015/06/chart">
            <c:ext xmlns:c16="http://schemas.microsoft.com/office/drawing/2014/chart" uri="{C3380CC4-5D6E-409C-BE32-E72D297353CC}">
              <c16:uniqueId val="{00000002-A735-4425-B581-9D34A2C73C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735-4425-B581-9D34A2C73C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735-4425-B581-9D34A2C73C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35-4425-B581-9D34A2C73C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4600</c:v>
                </c:pt>
                <c:pt idx="3">
                  <c:v>4243</c:v>
                </c:pt>
                <c:pt idx="6">
                  <c:v>4113</c:v>
                </c:pt>
                <c:pt idx="9">
                  <c:v>4008</c:v>
                </c:pt>
                <c:pt idx="12">
                  <c:v>3910</c:v>
                </c:pt>
              </c:numCache>
            </c:numRef>
          </c:val>
          <c:extLst xmlns:c16r2="http://schemas.microsoft.com/office/drawing/2015/06/chart">
            <c:ext xmlns:c16="http://schemas.microsoft.com/office/drawing/2014/chart" uri="{C3380CC4-5D6E-409C-BE32-E72D297353CC}">
              <c16:uniqueId val="{00000006-A735-4425-B581-9D34A2C73C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1492</c:v>
                </c:pt>
                <c:pt idx="3">
                  <c:v>1425</c:v>
                </c:pt>
                <c:pt idx="6">
                  <c:v>1286</c:v>
                </c:pt>
                <c:pt idx="9">
                  <c:v>1186</c:v>
                </c:pt>
                <c:pt idx="12">
                  <c:v>1137</c:v>
                </c:pt>
              </c:numCache>
            </c:numRef>
          </c:val>
          <c:extLst xmlns:c16r2="http://schemas.microsoft.com/office/drawing/2015/06/chart">
            <c:ext xmlns:c16="http://schemas.microsoft.com/office/drawing/2014/chart" uri="{C3380CC4-5D6E-409C-BE32-E72D297353CC}">
              <c16:uniqueId val="{00000007-A735-4425-B581-9D34A2C73C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5492</c:v>
                </c:pt>
                <c:pt idx="3">
                  <c:v>8618</c:v>
                </c:pt>
                <c:pt idx="6">
                  <c:v>10021</c:v>
                </c:pt>
                <c:pt idx="9">
                  <c:v>12344</c:v>
                </c:pt>
                <c:pt idx="12">
                  <c:v>12059</c:v>
                </c:pt>
              </c:numCache>
            </c:numRef>
          </c:val>
          <c:extLst xmlns:c16r2="http://schemas.microsoft.com/office/drawing/2015/06/chart">
            <c:ext xmlns:c16="http://schemas.microsoft.com/office/drawing/2014/chart" uri="{C3380CC4-5D6E-409C-BE32-E72D297353CC}">
              <c16:uniqueId val="{00000008-A735-4425-B581-9D34A2C73C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50</c:v>
                </c:pt>
                <c:pt idx="6">
                  <c:v>3</c:v>
                </c:pt>
                <c:pt idx="9">
                  <c:v>1</c:v>
                </c:pt>
                <c:pt idx="12">
                  <c:v>1</c:v>
                </c:pt>
              </c:numCache>
            </c:numRef>
          </c:val>
          <c:extLst xmlns:c16r2="http://schemas.microsoft.com/office/drawing/2015/06/chart">
            <c:ext xmlns:c16="http://schemas.microsoft.com/office/drawing/2014/chart" uri="{C3380CC4-5D6E-409C-BE32-E72D297353CC}">
              <c16:uniqueId val="{00000009-A735-4425-B581-9D34A2C73C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21053</c:v>
                </c:pt>
                <c:pt idx="3">
                  <c:v>20599</c:v>
                </c:pt>
                <c:pt idx="6">
                  <c:v>21499</c:v>
                </c:pt>
                <c:pt idx="9">
                  <c:v>23556</c:v>
                </c:pt>
                <c:pt idx="12">
                  <c:v>23481</c:v>
                </c:pt>
              </c:numCache>
            </c:numRef>
          </c:val>
          <c:extLst xmlns:c16r2="http://schemas.microsoft.com/office/drawing/2015/06/chart">
            <c:ext xmlns:c16="http://schemas.microsoft.com/office/drawing/2014/chart" uri="{C3380CC4-5D6E-409C-BE32-E72D297353CC}">
              <c16:uniqueId val="{0000000A-A735-4425-B581-9D34A2C73C8D}"/>
            </c:ext>
          </c:extLst>
        </c:ser>
        <c:dLbls>
          <c:showLegendKey val="0"/>
          <c:showVal val="0"/>
          <c:showCatName val="0"/>
          <c:showSerName val="0"/>
          <c:showPercent val="0"/>
          <c:showBubbleSize val="0"/>
        </c:dLbls>
        <c:gapWidth val="100"/>
        <c:overlap val="100"/>
        <c:axId val="242434432"/>
        <c:axId val="24243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1232</c:v>
                </c:pt>
                <c:pt idx="2">
                  <c:v>#N/A</c:v>
                </c:pt>
                <c:pt idx="3">
                  <c:v>#N/A</c:v>
                </c:pt>
                <c:pt idx="4">
                  <c:v>2253</c:v>
                </c:pt>
                <c:pt idx="5">
                  <c:v>#N/A</c:v>
                </c:pt>
                <c:pt idx="6">
                  <c:v>#N/A</c:v>
                </c:pt>
                <c:pt idx="7">
                  <c:v>7761</c:v>
                </c:pt>
                <c:pt idx="8">
                  <c:v>#N/A</c:v>
                </c:pt>
                <c:pt idx="9">
                  <c:v>#N/A</c:v>
                </c:pt>
                <c:pt idx="10">
                  <c:v>10292</c:v>
                </c:pt>
                <c:pt idx="11">
                  <c:v>#N/A</c:v>
                </c:pt>
                <c:pt idx="12">
                  <c:v>#N/A</c:v>
                </c:pt>
                <c:pt idx="13">
                  <c:v>8676</c:v>
                </c:pt>
                <c:pt idx="14">
                  <c:v>#N/A</c:v>
                </c:pt>
              </c:numCache>
            </c:numRef>
          </c:val>
          <c:smooth val="0"/>
          <c:extLst xmlns:c16r2="http://schemas.microsoft.com/office/drawing/2015/06/chart">
            <c:ext xmlns:c16="http://schemas.microsoft.com/office/drawing/2014/chart" uri="{C3380CC4-5D6E-409C-BE32-E72D297353CC}">
              <c16:uniqueId val="{0000000B-A735-4425-B581-9D34A2C73C8D}"/>
            </c:ext>
          </c:extLst>
        </c:ser>
        <c:dLbls>
          <c:showLegendKey val="0"/>
          <c:showVal val="0"/>
          <c:showCatName val="0"/>
          <c:showSerName val="0"/>
          <c:showPercent val="0"/>
          <c:showBubbleSize val="0"/>
        </c:dLbls>
        <c:marker val="1"/>
        <c:smooth val="0"/>
        <c:axId val="242434432"/>
        <c:axId val="242436352"/>
      </c:lineChart>
      <c:catAx>
        <c:axId val="24243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436352"/>
        <c:crosses val="autoZero"/>
        <c:auto val="1"/>
        <c:lblAlgn val="ctr"/>
        <c:lblOffset val="100"/>
        <c:tickLblSkip val="1"/>
        <c:tickMarkSkip val="1"/>
        <c:noMultiLvlLbl val="0"/>
      </c:catAx>
      <c:valAx>
        <c:axId val="24243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43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5184</c:v>
                </c:pt>
                <c:pt idx="1">
                  <c:v>5155</c:v>
                </c:pt>
                <c:pt idx="2">
                  <c:v>5451</c:v>
                </c:pt>
              </c:numCache>
            </c:numRef>
          </c:val>
          <c:extLst xmlns:c16r2="http://schemas.microsoft.com/office/drawing/2015/06/chart">
            <c:ext xmlns:c16="http://schemas.microsoft.com/office/drawing/2014/chart" uri="{C3380CC4-5D6E-409C-BE32-E72D297353CC}">
              <c16:uniqueId val="{00000000-0666-448B-A83E-201BB34724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807</c:v>
                </c:pt>
                <c:pt idx="1">
                  <c:v>1402</c:v>
                </c:pt>
                <c:pt idx="2">
                  <c:v>2230</c:v>
                </c:pt>
              </c:numCache>
            </c:numRef>
          </c:val>
          <c:extLst xmlns:c16r2="http://schemas.microsoft.com/office/drawing/2015/06/chart">
            <c:ext xmlns:c16="http://schemas.microsoft.com/office/drawing/2014/chart" uri="{C3380CC4-5D6E-409C-BE32-E72D297353CC}">
              <c16:uniqueId val="{00000001-0666-448B-A83E-201BB34724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21182</c:v>
                </c:pt>
                <c:pt idx="1">
                  <c:v>18307</c:v>
                </c:pt>
                <c:pt idx="2">
                  <c:v>13371</c:v>
                </c:pt>
              </c:numCache>
            </c:numRef>
          </c:val>
          <c:extLst xmlns:c16r2="http://schemas.microsoft.com/office/drawing/2015/06/chart">
            <c:ext xmlns:c16="http://schemas.microsoft.com/office/drawing/2014/chart" uri="{C3380CC4-5D6E-409C-BE32-E72D297353CC}">
              <c16:uniqueId val="{00000002-0666-448B-A83E-201BB34724AB}"/>
            </c:ext>
          </c:extLst>
        </c:ser>
        <c:dLbls>
          <c:showLegendKey val="0"/>
          <c:showVal val="0"/>
          <c:showCatName val="0"/>
          <c:showSerName val="0"/>
          <c:showPercent val="0"/>
          <c:showBubbleSize val="0"/>
        </c:dLbls>
        <c:gapWidth val="120"/>
        <c:overlap val="100"/>
        <c:axId val="242042368"/>
        <c:axId val="242043904"/>
      </c:barChart>
      <c:catAx>
        <c:axId val="24204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2043904"/>
        <c:crosses val="autoZero"/>
        <c:auto val="1"/>
        <c:lblAlgn val="ctr"/>
        <c:lblOffset val="100"/>
        <c:tickLblSkip val="1"/>
        <c:tickMarkSkip val="1"/>
        <c:noMultiLvlLbl val="0"/>
      </c:catAx>
      <c:valAx>
        <c:axId val="242043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204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岩手県大船渡市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元利償還金　：　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年度から新たに始まった元金償還額が、平成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年度で償還が完了した市債の元金償還額を上回ったことから、公債費が増加しています。</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　：　昨年度は公共下水道事業施設整備に係る繰入が大きく増加したことにより増額となりまし</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が、平成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年度は、ほぼ横ばいに推移しています。</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　：　岩手県沿岸南部広域環境組合の負担金の占める割合が多く、ほぼ横ばいに推移しています。</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債務負担行為に基づく支出金　：　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年度は、企業立地資金や中小企業の融資に伴う利子補給補助金の減少により、前年度に続き減少で推移しています。</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算入公債費等　：　過去の起債に対する基準財政需要額であり、</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前年度に減少に転じ</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ておりましたが、平成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、事業費補正により基準財政需要額に参入された公債費の減少により、微減となっています。</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実質公債費比率の分子　：　各項目に増減はあったものの、平成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年度全体では前年度とほぼ横ばいで推移しています。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岩手県大船渡市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　：　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年度は、地方債の元利償還額が発行額を上回ったため現在高が減少しています。</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　：　ほぼ横ばいで推移しています。</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　：　魚市場事業及び簡易水道事業における将来負担額の減少等により平成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年度では前年度比で</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284</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百万円減少しています。</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組合等負担金等見込額　：　全体の約</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％を岩手沿岸南部広域環境組合における岩手沿岸南部クリーンセンター整備事業（溶融施設）に係る負担金が占めており、ほぼ横ばいで推移しています。</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退職手当負担見込額　：　定員適正化計画による定員管理等の成果により年々減少しています。</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充当可能基金　：　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年度は、財政調整基金及び減債基金の増加により増加し、依然として東日本大震災以前よりもはるかに高い水準となっています。</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充当可能特定歳入　：　災害公営住宅整備により住宅使用料が増加し、住宅管理費に加えて公営住宅債の償還の一部へ充当したため、平成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年度において皆増となりました。</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　：　合併特例債などの交付税措置率の高い有利な地方債を発行してきていることから高い水準を維持しています。</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将来負担比率の分子　：　財政調整基金、減債基金及び住宅使用料が増加したことにより、将来負担額から控除する充当可能財源等が増加したため、平成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年度では前年度比で</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1,616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百万円減少しています。</a:t>
          </a:r>
          <a:endParaRPr kumimoji="1" lang="ja-JP" altLang="en-US"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岩手県大船渡市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・決算剰余金の積立てにより、財政調整基金と減債基金を合わせて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・復興交付金の配分による積立てや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復旧、復興事業の進捗によ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る取り崩しのため、東日本大震災復興交付金基金とまちづくり基金を合わせて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・復興事業の進捗により、東日本大震災復興交付金基金やまちづくり基金の津波復興分の残高は、復興計画期間の最終年である平成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年度に向かい、減少していく見込み。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・ふるさと大船渡水と土保全基金：</a:t>
          </a:r>
          <a:r>
            <a:rPr lang="ja-JP" altLang="en-US" sz="1400">
              <a:effectLst/>
              <a:latin typeface="ＭＳ ゴシック" panose="020B0609070205080204" pitchFamily="49" charset="-128"/>
              <a:ea typeface="ＭＳ ゴシック" panose="020B0609070205080204" pitchFamily="49" charset="-128"/>
            </a:rPr>
            <a:t>土地改良施設の有する多面的機能及び地域資源の保全とその利活用に係る地域住民活動の強化に対する支援事業を行う。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・畜産総合対策基金：</a:t>
          </a:r>
          <a:r>
            <a:rPr lang="ja-JP" altLang="en-US" sz="1400">
              <a:effectLst/>
              <a:latin typeface="ＭＳ ゴシック" panose="020B0609070205080204" pitchFamily="49" charset="-128"/>
              <a:ea typeface="ＭＳ ゴシック" panose="020B0609070205080204" pitchFamily="49" charset="-128"/>
            </a:rPr>
            <a:t>畜産の振興に資するため家畜導入事業及び肉用牛経営安定対策事業を行う農業協同組合等に対する助成の財源に充てるため並びに市町村有高齢者等肉用牛飼育型事業を行う財源に充てる。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・東日本大震災復興交付金基金：国からの復興交付金の配分に伴い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万円を積立てによる増加、復興交付金事業の執行実績に伴い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・まちづくり基金：市民文化会館分、地域福祉分、津波復興分（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交付分、住宅再建分）からなり、市民文化会館分と地域福祉分は運用益のみの積立てによる増加、津波復興分は、運用益と災害見舞金の積立てにより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万円の増加、復旧、復興事業への充当による取り崩しのため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・東日本大震災復興交付金基金：復興交付金事業の執行状況に応じて取り崩し、事業完了に伴い精算し廃止予定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・まちづくり基金：津波復興分は復旧、復興事業への充当により減少していく見込み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・財政調整基金の残高は、将来的には標準財政規模の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％程度が望ましいと考えている。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年度までの復興計画期間は、国の復興予算により復興事業を優先していくが、その後は公共施設等の維持管理や長寿命化など通常事業の財源調整としても活用予定で減少する見込み。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・復興交付金事業である災害公営住宅家賃低廉化等補助金の充当残を災害公営住宅整備事業債への償還のため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・災害公営住宅整備事業債、合併特例債、公共事業等債などの償還のほか、今後予定される中学校改築事業やスポーツ施設整備事業の起債に備え、計画的に積立てを行う予定。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岩手県大船渡市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37,264
36,906
322.51
44,348,857
40,327,005
1,319,921
10,958,052
23,481,477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年度までは他の類似団体平均と同様に減少傾向にありましたが、平成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年度に増加に転じ、平成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年度は前年度と同様の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となりました。引き続き、人件費・物件費等の削減や市税の徴収率向上対策の取組み等により、財政基盤の強化に努めます。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146050</xdr:rowOff>
    </xdr:to>
    <xdr:cxnSp macro="">
      <xdr:nvCxnSpPr>
        <xdr:cNvPr id="75" name="直線コネクタ 74"/>
        <xdr:cNvCxnSpPr/>
      </xdr:nvCxnSpPr>
      <xdr:spPr>
        <a:xfrm flipV="1">
          <a:off x="2336800" y="728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34925</xdr:rowOff>
    </xdr:to>
    <xdr:cxnSp macro="">
      <xdr:nvCxnSpPr>
        <xdr:cNvPr id="78" name="直線コネクタ 77"/>
        <xdr:cNvCxnSpPr/>
      </xdr:nvCxnSpPr>
      <xdr:spPr>
        <a:xfrm flipV="1">
          <a:off x="1447800" y="734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歳入経常一般財源において、東日本大震災からの復旧・復興事業の収束により法人市民税が減となり、個別算定経費や事業費補正の減による地方交付税の減等の影響により対前年比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％減となりました。一方で歳出経常一般財源においては、社会保障費などの扶助費の増はありましたが、事業内容の見直しによる物件費の減や、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の減等により対前年比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％減となりました。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以上のことにより、前年度比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％となりました。今後の財政運営においても、事務事業の廃止や統合、見直しなど不断の改革・改善に努めます。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54102</xdr:rowOff>
    </xdr:to>
    <xdr:cxnSp macro="">
      <xdr:nvCxnSpPr>
        <xdr:cNvPr id="130" name="直線コネクタ 129"/>
        <xdr:cNvCxnSpPr/>
      </xdr:nvCxnSpPr>
      <xdr:spPr>
        <a:xfrm flipV="1">
          <a:off x="4114800" y="106791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62</xdr:row>
      <xdr:rowOff>54102</xdr:rowOff>
    </xdr:to>
    <xdr:cxnSp macro="">
      <xdr:nvCxnSpPr>
        <xdr:cNvPr id="133" name="直線コネクタ 132"/>
        <xdr:cNvCxnSpPr/>
      </xdr:nvCxnSpPr>
      <xdr:spPr>
        <a:xfrm>
          <a:off x="3225800" y="1054887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90424</xdr:rowOff>
    </xdr:from>
    <xdr:to>
      <xdr:col>15</xdr:col>
      <xdr:colOff>82550</xdr:colOff>
      <xdr:row>62</xdr:row>
      <xdr:rowOff>63754</xdr:rowOff>
    </xdr:to>
    <xdr:cxnSp macro="">
      <xdr:nvCxnSpPr>
        <xdr:cNvPr id="136" name="直線コネクタ 135"/>
        <xdr:cNvCxnSpPr/>
      </xdr:nvCxnSpPr>
      <xdr:spPr>
        <a:xfrm flipV="1">
          <a:off x="2336800" y="1054887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162814</xdr:rowOff>
    </xdr:from>
    <xdr:to>
      <xdr:col>15</xdr:col>
      <xdr:colOff>133350</xdr:colOff>
      <xdr:row>61</xdr:row>
      <xdr:rowOff>92964</xdr:rowOff>
    </xdr:to>
    <xdr:sp macro="" textlink="">
      <xdr:nvSpPr>
        <xdr:cNvPr id="137" name="フローチャート: 判断 136"/>
        <xdr:cNvSpPr/>
      </xdr:nvSpPr>
      <xdr:spPr>
        <a:xfrm>
          <a:off x="3175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38" name="テキスト ボックス 137"/>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107442</xdr:rowOff>
    </xdr:from>
    <xdr:to>
      <xdr:col>11</xdr:col>
      <xdr:colOff>31750</xdr:colOff>
      <xdr:row>62</xdr:row>
      <xdr:rowOff>63754</xdr:rowOff>
    </xdr:to>
    <xdr:cxnSp macro="">
      <xdr:nvCxnSpPr>
        <xdr:cNvPr id="139" name="直線コネクタ 138"/>
        <xdr:cNvCxnSpPr/>
      </xdr:nvCxnSpPr>
      <xdr:spPr>
        <a:xfrm>
          <a:off x="1447800" y="10394442"/>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142003</xdr:rowOff>
    </xdr:from>
    <xdr:ext cx="762000" cy="259045"/>
    <xdr:sp macro="" textlink="">
      <xdr:nvSpPr>
        <xdr:cNvPr id="150" name="財政構造の弾力性該当値テキスト"/>
        <xdr:cNvSpPr txBox="1"/>
      </xdr:nvSpPr>
      <xdr:spPr>
        <a:xfrm>
          <a:off x="5041900" y="1060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1" name="楕円 150"/>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89679</xdr:rowOff>
    </xdr:from>
    <xdr:ext cx="736600" cy="259045"/>
    <xdr:sp macro="" textlink="">
      <xdr:nvSpPr>
        <xdr:cNvPr id="152" name="テキスト ボックス 151"/>
        <xdr:cNvSpPr txBox="1"/>
      </xdr:nvSpPr>
      <xdr:spPr>
        <a:xfrm>
          <a:off x="3733800" y="1071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3" name="楕円 152"/>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54" name="テキスト ボックス 153"/>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5" name="楕円 154"/>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99331</xdr:rowOff>
    </xdr:from>
    <xdr:ext cx="762000" cy="259045"/>
    <xdr:sp macro="" textlink="">
      <xdr:nvSpPr>
        <xdr:cNvPr id="156" name="テキスト ボックス 155"/>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56642</xdr:rowOff>
    </xdr:from>
    <xdr:to>
      <xdr:col>7</xdr:col>
      <xdr:colOff>31750</xdr:colOff>
      <xdr:row>60</xdr:row>
      <xdr:rowOff>158242</xdr:rowOff>
    </xdr:to>
    <xdr:sp macro="" textlink="">
      <xdr:nvSpPr>
        <xdr:cNvPr id="157" name="楕円 156"/>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168419</xdr:rowOff>
    </xdr:from>
    <xdr:ext cx="762000" cy="259045"/>
    <xdr:sp macro="" textlink="">
      <xdr:nvSpPr>
        <xdr:cNvPr id="158" name="テキスト ボックス 157"/>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全般における節減合理化により人件費や物件費、維持補修費の抑制に努めておりますが、人事院勧告に基づく期末勤勉手当の増による人件費の増、放課後児童健全育成事業等の増による物件費の増により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3,880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166,578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円となりました。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15884</xdr:rowOff>
    </xdr:from>
    <xdr:to>
      <xdr:col>23</xdr:col>
      <xdr:colOff>133350</xdr:colOff>
      <xdr:row>87</xdr:row>
      <xdr:rowOff>162494</xdr:rowOff>
    </xdr:to>
    <xdr:cxnSp macro="">
      <xdr:nvCxnSpPr>
        <xdr:cNvPr id="190" name="直線コネクタ 189"/>
        <xdr:cNvCxnSpPr/>
      </xdr:nvCxnSpPr>
      <xdr:spPr>
        <a:xfrm flipV="1">
          <a:off x="4953000" y="13731884"/>
          <a:ext cx="0" cy="134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134571</xdr:rowOff>
    </xdr:from>
    <xdr:ext cx="762000" cy="259045"/>
    <xdr:sp macro="" textlink="">
      <xdr:nvSpPr>
        <xdr:cNvPr id="191" name="人件費・物件費等の状況最小値テキスト"/>
        <xdr:cNvSpPr txBox="1"/>
      </xdr:nvSpPr>
      <xdr:spPr>
        <a:xfrm>
          <a:off x="5041900" y="1505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162494</xdr:rowOff>
    </xdr:from>
    <xdr:to>
      <xdr:col>24</xdr:col>
      <xdr:colOff>12700</xdr:colOff>
      <xdr:row>87</xdr:row>
      <xdr:rowOff>162494</xdr:rowOff>
    </xdr:to>
    <xdr:cxnSp macro="">
      <xdr:nvCxnSpPr>
        <xdr:cNvPr id="192" name="直線コネクタ 191"/>
        <xdr:cNvCxnSpPr/>
      </xdr:nvCxnSpPr>
      <xdr:spPr>
        <a:xfrm>
          <a:off x="4864100" y="1507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102261</xdr:rowOff>
    </xdr:from>
    <xdr:ext cx="762000" cy="259045"/>
    <xdr:sp macro="" textlink="">
      <xdr:nvSpPr>
        <xdr:cNvPr id="193" name="人件費・物件費等の状況最大値テキスト"/>
        <xdr:cNvSpPr txBox="1"/>
      </xdr:nvSpPr>
      <xdr:spPr>
        <a:xfrm>
          <a:off x="5041900" y="134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15884</xdr:rowOff>
    </xdr:from>
    <xdr:to>
      <xdr:col>24</xdr:col>
      <xdr:colOff>12700</xdr:colOff>
      <xdr:row>80</xdr:row>
      <xdr:rowOff>15884</xdr:rowOff>
    </xdr:to>
    <xdr:cxnSp macro="">
      <xdr:nvCxnSpPr>
        <xdr:cNvPr id="194" name="直線コネクタ 193"/>
        <xdr:cNvCxnSpPr/>
      </xdr:nvCxnSpPr>
      <xdr:spPr>
        <a:xfrm>
          <a:off x="4864100" y="1373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71893</xdr:rowOff>
    </xdr:from>
    <xdr:to>
      <xdr:col>23</xdr:col>
      <xdr:colOff>133350</xdr:colOff>
      <xdr:row>81</xdr:row>
      <xdr:rowOff>85268</xdr:rowOff>
    </xdr:to>
    <xdr:cxnSp macro="">
      <xdr:nvCxnSpPr>
        <xdr:cNvPr id="195" name="直線コネクタ 194"/>
        <xdr:cNvCxnSpPr/>
      </xdr:nvCxnSpPr>
      <xdr:spPr>
        <a:xfrm>
          <a:off x="4114800" y="13959343"/>
          <a:ext cx="8382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137304</xdr:rowOff>
    </xdr:from>
    <xdr:ext cx="762000" cy="259045"/>
    <xdr:sp macro="" textlink="">
      <xdr:nvSpPr>
        <xdr:cNvPr id="196" name="人件費・物件費等の状況平均値テキスト"/>
        <xdr:cNvSpPr txBox="1"/>
      </xdr:nvSpPr>
      <xdr:spPr>
        <a:xfrm>
          <a:off x="5041900" y="13681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120777</xdr:rowOff>
    </xdr:from>
    <xdr:to>
      <xdr:col>23</xdr:col>
      <xdr:colOff>184150</xdr:colOff>
      <xdr:row>81</xdr:row>
      <xdr:rowOff>50927</xdr:rowOff>
    </xdr:to>
    <xdr:sp macro="" textlink="">
      <xdr:nvSpPr>
        <xdr:cNvPr id="197" name="フローチャート: 判断 196"/>
        <xdr:cNvSpPr/>
      </xdr:nvSpPr>
      <xdr:spPr>
        <a:xfrm>
          <a:off x="4902200" y="1383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71893</xdr:rowOff>
    </xdr:from>
    <xdr:to>
      <xdr:col>19</xdr:col>
      <xdr:colOff>133350</xdr:colOff>
      <xdr:row>81</xdr:row>
      <xdr:rowOff>73865</xdr:rowOff>
    </xdr:to>
    <xdr:cxnSp macro="">
      <xdr:nvCxnSpPr>
        <xdr:cNvPr id="198" name="直線コネクタ 197"/>
        <xdr:cNvCxnSpPr/>
      </xdr:nvCxnSpPr>
      <xdr:spPr>
        <a:xfrm flipV="1">
          <a:off x="3225800" y="1395934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108299</xdr:rowOff>
    </xdr:from>
    <xdr:to>
      <xdr:col>19</xdr:col>
      <xdr:colOff>184150</xdr:colOff>
      <xdr:row>81</xdr:row>
      <xdr:rowOff>38449</xdr:rowOff>
    </xdr:to>
    <xdr:sp macro="" textlink="">
      <xdr:nvSpPr>
        <xdr:cNvPr id="199" name="フローチャート: 判断 198"/>
        <xdr:cNvSpPr/>
      </xdr:nvSpPr>
      <xdr:spPr>
        <a:xfrm>
          <a:off x="4064000" y="1382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48626</xdr:rowOff>
    </xdr:from>
    <xdr:ext cx="736600" cy="259045"/>
    <xdr:sp macro="" textlink="">
      <xdr:nvSpPr>
        <xdr:cNvPr id="200" name="テキスト ボックス 199"/>
        <xdr:cNvSpPr txBox="1"/>
      </xdr:nvSpPr>
      <xdr:spPr>
        <a:xfrm>
          <a:off x="3733800" y="1359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73865</xdr:rowOff>
    </xdr:from>
    <xdr:to>
      <xdr:col>15</xdr:col>
      <xdr:colOff>82550</xdr:colOff>
      <xdr:row>82</xdr:row>
      <xdr:rowOff>60908</xdr:rowOff>
    </xdr:to>
    <xdr:cxnSp macro="">
      <xdr:nvCxnSpPr>
        <xdr:cNvPr id="201" name="直線コネクタ 200"/>
        <xdr:cNvCxnSpPr/>
      </xdr:nvCxnSpPr>
      <xdr:spPr>
        <a:xfrm flipV="1">
          <a:off x="2336800" y="13961315"/>
          <a:ext cx="889000" cy="15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1699</xdr:rowOff>
    </xdr:from>
    <xdr:to>
      <xdr:col>15</xdr:col>
      <xdr:colOff>133350</xdr:colOff>
      <xdr:row>81</xdr:row>
      <xdr:rowOff>103299</xdr:rowOff>
    </xdr:to>
    <xdr:sp macro="" textlink="">
      <xdr:nvSpPr>
        <xdr:cNvPr id="202" name="フローチャート: 判断 201"/>
        <xdr:cNvSpPr/>
      </xdr:nvSpPr>
      <xdr:spPr>
        <a:xfrm>
          <a:off x="3175000" y="1388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113476</xdr:rowOff>
    </xdr:from>
    <xdr:ext cx="762000" cy="259045"/>
    <xdr:sp macro="" textlink="">
      <xdr:nvSpPr>
        <xdr:cNvPr id="203" name="テキスト ボックス 202"/>
        <xdr:cNvSpPr txBox="1"/>
      </xdr:nvSpPr>
      <xdr:spPr>
        <a:xfrm>
          <a:off x="2844800" y="1365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60908</xdr:rowOff>
    </xdr:from>
    <xdr:to>
      <xdr:col>11</xdr:col>
      <xdr:colOff>31750</xdr:colOff>
      <xdr:row>88</xdr:row>
      <xdr:rowOff>158141</xdr:rowOff>
    </xdr:to>
    <xdr:cxnSp macro="">
      <xdr:nvCxnSpPr>
        <xdr:cNvPr id="204" name="直線コネクタ 203"/>
        <xdr:cNvCxnSpPr/>
      </xdr:nvCxnSpPr>
      <xdr:spPr>
        <a:xfrm flipV="1">
          <a:off x="1447800" y="14119808"/>
          <a:ext cx="889000" cy="11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156214</xdr:rowOff>
    </xdr:from>
    <xdr:to>
      <xdr:col>11</xdr:col>
      <xdr:colOff>82550</xdr:colOff>
      <xdr:row>81</xdr:row>
      <xdr:rowOff>86364</xdr:rowOff>
    </xdr:to>
    <xdr:sp macro="" textlink="">
      <xdr:nvSpPr>
        <xdr:cNvPr id="205" name="フローチャート: 判断 204"/>
        <xdr:cNvSpPr/>
      </xdr:nvSpPr>
      <xdr:spPr>
        <a:xfrm>
          <a:off x="2286000" y="1387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96541</xdr:rowOff>
    </xdr:from>
    <xdr:ext cx="762000" cy="259045"/>
    <xdr:sp macro="" textlink="">
      <xdr:nvSpPr>
        <xdr:cNvPr id="206" name="テキスト ボックス 205"/>
        <xdr:cNvSpPr txBox="1"/>
      </xdr:nvSpPr>
      <xdr:spPr>
        <a:xfrm>
          <a:off x="1955800" y="1364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139971</xdr:rowOff>
    </xdr:from>
    <xdr:to>
      <xdr:col>7</xdr:col>
      <xdr:colOff>31750</xdr:colOff>
      <xdr:row>81</xdr:row>
      <xdr:rowOff>70121</xdr:rowOff>
    </xdr:to>
    <xdr:sp macro="" textlink="">
      <xdr:nvSpPr>
        <xdr:cNvPr id="207" name="フローチャート: 判断 206"/>
        <xdr:cNvSpPr/>
      </xdr:nvSpPr>
      <xdr:spPr>
        <a:xfrm>
          <a:off x="1397000" y="138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80298</xdr:rowOff>
    </xdr:from>
    <xdr:ext cx="762000" cy="259045"/>
    <xdr:sp macro="" textlink="">
      <xdr:nvSpPr>
        <xdr:cNvPr id="208" name="テキスト ボックス 207"/>
        <xdr:cNvSpPr txBox="1"/>
      </xdr:nvSpPr>
      <xdr:spPr>
        <a:xfrm>
          <a:off x="1066800" y="1362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34468</xdr:rowOff>
    </xdr:from>
    <xdr:to>
      <xdr:col>23</xdr:col>
      <xdr:colOff>184150</xdr:colOff>
      <xdr:row>81</xdr:row>
      <xdr:rowOff>136068</xdr:rowOff>
    </xdr:to>
    <xdr:sp macro="" textlink="">
      <xdr:nvSpPr>
        <xdr:cNvPr id="214" name="楕円 213"/>
        <xdr:cNvSpPr/>
      </xdr:nvSpPr>
      <xdr:spPr>
        <a:xfrm>
          <a:off x="4902200" y="139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6545</xdr:rowOff>
    </xdr:from>
    <xdr:ext cx="762000" cy="259045"/>
    <xdr:sp macro="" textlink="">
      <xdr:nvSpPr>
        <xdr:cNvPr id="215" name="人件費・物件費等の状況該当値テキスト"/>
        <xdr:cNvSpPr txBox="1"/>
      </xdr:nvSpPr>
      <xdr:spPr>
        <a:xfrm>
          <a:off x="5041900" y="1389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21093</xdr:rowOff>
    </xdr:from>
    <xdr:to>
      <xdr:col>19</xdr:col>
      <xdr:colOff>184150</xdr:colOff>
      <xdr:row>81</xdr:row>
      <xdr:rowOff>122693</xdr:rowOff>
    </xdr:to>
    <xdr:sp macro="" textlink="">
      <xdr:nvSpPr>
        <xdr:cNvPr id="216" name="楕円 215"/>
        <xdr:cNvSpPr/>
      </xdr:nvSpPr>
      <xdr:spPr>
        <a:xfrm>
          <a:off x="4064000" y="139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107470</xdr:rowOff>
    </xdr:from>
    <xdr:ext cx="736600" cy="259045"/>
    <xdr:sp macro="" textlink="">
      <xdr:nvSpPr>
        <xdr:cNvPr id="217" name="テキスト ボックス 216"/>
        <xdr:cNvSpPr txBox="1"/>
      </xdr:nvSpPr>
      <xdr:spPr>
        <a:xfrm>
          <a:off x="3733800" y="1399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23065</xdr:rowOff>
    </xdr:from>
    <xdr:to>
      <xdr:col>15</xdr:col>
      <xdr:colOff>133350</xdr:colOff>
      <xdr:row>81</xdr:row>
      <xdr:rowOff>124665</xdr:rowOff>
    </xdr:to>
    <xdr:sp macro="" textlink="">
      <xdr:nvSpPr>
        <xdr:cNvPr id="218" name="楕円 217"/>
        <xdr:cNvSpPr/>
      </xdr:nvSpPr>
      <xdr:spPr>
        <a:xfrm>
          <a:off x="3175000" y="139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109442</xdr:rowOff>
    </xdr:from>
    <xdr:ext cx="762000" cy="259045"/>
    <xdr:sp macro="" textlink="">
      <xdr:nvSpPr>
        <xdr:cNvPr id="219" name="テキスト ボックス 218"/>
        <xdr:cNvSpPr txBox="1"/>
      </xdr:nvSpPr>
      <xdr:spPr>
        <a:xfrm>
          <a:off x="2844800" y="1399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10108</xdr:rowOff>
    </xdr:from>
    <xdr:to>
      <xdr:col>11</xdr:col>
      <xdr:colOff>82550</xdr:colOff>
      <xdr:row>82</xdr:row>
      <xdr:rowOff>111708</xdr:rowOff>
    </xdr:to>
    <xdr:sp macro="" textlink="">
      <xdr:nvSpPr>
        <xdr:cNvPr id="220" name="楕円 219"/>
        <xdr:cNvSpPr/>
      </xdr:nvSpPr>
      <xdr:spPr>
        <a:xfrm>
          <a:off x="2286000" y="1406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96485</xdr:rowOff>
    </xdr:from>
    <xdr:ext cx="762000" cy="259045"/>
    <xdr:sp macro="" textlink="">
      <xdr:nvSpPr>
        <xdr:cNvPr id="221" name="テキスト ボックス 220"/>
        <xdr:cNvSpPr txBox="1"/>
      </xdr:nvSpPr>
      <xdr:spPr>
        <a:xfrm>
          <a:off x="1955800" y="1415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107341</xdr:rowOff>
    </xdr:from>
    <xdr:to>
      <xdr:col>7</xdr:col>
      <xdr:colOff>31750</xdr:colOff>
      <xdr:row>89</xdr:row>
      <xdr:rowOff>37491</xdr:rowOff>
    </xdr:to>
    <xdr:sp macro="" textlink="">
      <xdr:nvSpPr>
        <xdr:cNvPr id="222" name="楕円 221"/>
        <xdr:cNvSpPr/>
      </xdr:nvSpPr>
      <xdr:spPr>
        <a:xfrm>
          <a:off x="1397000" y="151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22268</xdr:rowOff>
    </xdr:from>
    <xdr:ext cx="762000" cy="259045"/>
    <xdr:sp macro="" textlink="">
      <xdr:nvSpPr>
        <xdr:cNvPr id="223" name="テキスト ボックス 222"/>
        <xdr:cNvSpPr txBox="1"/>
      </xdr:nvSpPr>
      <xdr:spPr>
        <a:xfrm>
          <a:off x="1066800" y="152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国では平成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年４月から、当市では平成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年４月から給与制度の総合的見直しを実施している。なお、ラスパイレス指数は平成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年度調査が未公表のため、前年度数値を引用してい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今後とも、国や他の地方公共団体との均衡を図り、給与の適正化に努め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2" name="直線コネクタ 251"/>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3"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4" name="直線コネクタ 253"/>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5"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6" name="直線コネクタ 255"/>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7761</xdr:rowOff>
    </xdr:to>
    <xdr:cxnSp macro="">
      <xdr:nvCxnSpPr>
        <xdr:cNvPr id="257" name="直線コネクタ 256"/>
        <xdr:cNvCxnSpPr/>
      </xdr:nvCxnSpPr>
      <xdr:spPr>
        <a:xfrm>
          <a:off x="16179800" y="1475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8"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9" name="フローチャート: 判断 258"/>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47978</xdr:rowOff>
    </xdr:to>
    <xdr:cxnSp macro="">
      <xdr:nvCxnSpPr>
        <xdr:cNvPr id="260" name="直線コネクタ 259"/>
        <xdr:cNvCxnSpPr/>
      </xdr:nvCxnSpPr>
      <xdr:spPr>
        <a:xfrm flipV="1">
          <a:off x="15290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1" name="フローチャート: 判断 260"/>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2" name="テキスト ボックス 261"/>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47978</xdr:rowOff>
    </xdr:to>
    <xdr:cxnSp macro="">
      <xdr:nvCxnSpPr>
        <xdr:cNvPr id="263" name="直線コネクタ 262"/>
        <xdr:cNvCxnSpPr/>
      </xdr:nvCxnSpPr>
      <xdr:spPr>
        <a:xfrm>
          <a:off x="14401800" y="146720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98778</xdr:rowOff>
    </xdr:to>
    <xdr:cxnSp macro="">
      <xdr:nvCxnSpPr>
        <xdr:cNvPr id="266" name="直線コネクタ 265"/>
        <xdr:cNvCxnSpPr/>
      </xdr:nvCxnSpPr>
      <xdr:spPr>
        <a:xfrm>
          <a:off x="13512800" y="1457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7" name="フローチャート: 判断 266"/>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8" name="テキスト ボックス 267"/>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9" name="フローチャート: 判断 268"/>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70" name="テキスト ボックス 269"/>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6" name="楕円 275"/>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144938</xdr:rowOff>
    </xdr:from>
    <xdr:ext cx="762000" cy="259045"/>
    <xdr:sp macro="" textlink="">
      <xdr:nvSpPr>
        <xdr:cNvPr id="277" name="給与水準   （国との比較）該当値テキスト"/>
        <xdr:cNvSpPr txBox="1"/>
      </xdr:nvSpPr>
      <xdr:spPr>
        <a:xfrm>
          <a:off x="171069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8" name="楕円 277"/>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79" name="テキスト ボックス 278"/>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80" name="楕円 279"/>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81" name="テキスト ボックス 280"/>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2" name="楕円 281"/>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3" name="テキスト ボックス 282"/>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4" name="楕円 283"/>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5" name="テキスト ボックス 284"/>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年の市町合併に伴い策定した「定員適正化計画」において、平成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年間に職員を</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75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人削減する目標のところ</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92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人の実績とな</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りまし</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た。前年度に比べ、人口が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627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人減少したため、人口千人当たり職員数は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0.15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人多くなってい</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ます</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。（なお、職員数は平成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年度調査が未公表のため、前年度数値を引用している。）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東日本大震災からの復興対応のため、一定の職員数を維持する必要があることから人口千人当たり職員数は微増</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です</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が、今後は、人口減少等を見込み、定員の適正化に努め</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ます</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7" name="直線コネクタ 316"/>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8"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9" name="直線コネクタ 318"/>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20"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21" name="直線コネクタ 320"/>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170271</xdr:rowOff>
    </xdr:from>
    <xdr:to>
      <xdr:col>81</xdr:col>
      <xdr:colOff>44450</xdr:colOff>
      <xdr:row>63</xdr:row>
      <xdr:rowOff>24674</xdr:rowOff>
    </xdr:to>
    <xdr:cxnSp macro="">
      <xdr:nvCxnSpPr>
        <xdr:cNvPr id="322" name="直線コネクタ 321"/>
        <xdr:cNvCxnSpPr/>
      </xdr:nvCxnSpPr>
      <xdr:spPr>
        <a:xfrm>
          <a:off x="16179800" y="10800171"/>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3"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139247</xdr:rowOff>
    </xdr:from>
    <xdr:to>
      <xdr:col>77</xdr:col>
      <xdr:colOff>44450</xdr:colOff>
      <xdr:row>62</xdr:row>
      <xdr:rowOff>170271</xdr:rowOff>
    </xdr:to>
    <xdr:cxnSp macro="">
      <xdr:nvCxnSpPr>
        <xdr:cNvPr id="325" name="直線コネクタ 324"/>
        <xdr:cNvCxnSpPr/>
      </xdr:nvCxnSpPr>
      <xdr:spPr>
        <a:xfrm>
          <a:off x="15290800" y="1076914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125458</xdr:rowOff>
    </xdr:from>
    <xdr:to>
      <xdr:col>72</xdr:col>
      <xdr:colOff>203200</xdr:colOff>
      <xdr:row>62</xdr:row>
      <xdr:rowOff>139247</xdr:rowOff>
    </xdr:to>
    <xdr:cxnSp macro="">
      <xdr:nvCxnSpPr>
        <xdr:cNvPr id="328" name="直線コネクタ 327"/>
        <xdr:cNvCxnSpPr/>
      </xdr:nvCxnSpPr>
      <xdr:spPr>
        <a:xfrm>
          <a:off x="14401800" y="1075535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82459</xdr:rowOff>
    </xdr:from>
    <xdr:to>
      <xdr:col>73</xdr:col>
      <xdr:colOff>44450</xdr:colOff>
      <xdr:row>64</xdr:row>
      <xdr:rowOff>12609</xdr:rowOff>
    </xdr:to>
    <xdr:sp macro="" textlink="">
      <xdr:nvSpPr>
        <xdr:cNvPr id="329" name="フローチャート: 判断 328"/>
        <xdr:cNvSpPr/>
      </xdr:nvSpPr>
      <xdr:spPr>
        <a:xfrm>
          <a:off x="15240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168836</xdr:rowOff>
    </xdr:from>
    <xdr:ext cx="762000" cy="259045"/>
    <xdr:sp macro="" textlink="">
      <xdr:nvSpPr>
        <xdr:cNvPr id="330" name="テキスト ボックス 329"/>
        <xdr:cNvSpPr txBox="1"/>
      </xdr:nvSpPr>
      <xdr:spPr>
        <a:xfrm>
          <a:off x="14909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125458</xdr:rowOff>
    </xdr:from>
    <xdr:to>
      <xdr:col>68</xdr:col>
      <xdr:colOff>152400</xdr:colOff>
      <xdr:row>62</xdr:row>
      <xdr:rowOff>159929</xdr:rowOff>
    </xdr:to>
    <xdr:cxnSp macro="">
      <xdr:nvCxnSpPr>
        <xdr:cNvPr id="331" name="直線コネクタ 330"/>
        <xdr:cNvCxnSpPr/>
      </xdr:nvCxnSpPr>
      <xdr:spPr>
        <a:xfrm flipV="1">
          <a:off x="13512800" y="1075535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2" name="フローチャート: 判断 331"/>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3" name="テキスト ボックス 332"/>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4" name="フローチャート: 判断 333"/>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5" name="テキスト ボックス 334"/>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145324</xdr:rowOff>
    </xdr:from>
    <xdr:to>
      <xdr:col>81</xdr:col>
      <xdr:colOff>95250</xdr:colOff>
      <xdr:row>63</xdr:row>
      <xdr:rowOff>75474</xdr:rowOff>
    </xdr:to>
    <xdr:sp macro="" textlink="">
      <xdr:nvSpPr>
        <xdr:cNvPr id="341" name="楕円 340"/>
        <xdr:cNvSpPr/>
      </xdr:nvSpPr>
      <xdr:spPr>
        <a:xfrm>
          <a:off x="16967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117401</xdr:rowOff>
    </xdr:from>
    <xdr:ext cx="762000" cy="259045"/>
    <xdr:sp macro="" textlink="">
      <xdr:nvSpPr>
        <xdr:cNvPr id="342" name="定員管理の状況該当値テキスト"/>
        <xdr:cNvSpPr txBox="1"/>
      </xdr:nvSpPr>
      <xdr:spPr>
        <a:xfrm>
          <a:off x="17106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119471</xdr:rowOff>
    </xdr:from>
    <xdr:to>
      <xdr:col>77</xdr:col>
      <xdr:colOff>95250</xdr:colOff>
      <xdr:row>63</xdr:row>
      <xdr:rowOff>49621</xdr:rowOff>
    </xdr:to>
    <xdr:sp macro="" textlink="">
      <xdr:nvSpPr>
        <xdr:cNvPr id="343" name="楕円 342"/>
        <xdr:cNvSpPr/>
      </xdr:nvSpPr>
      <xdr:spPr>
        <a:xfrm>
          <a:off x="16129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34398</xdr:rowOff>
    </xdr:from>
    <xdr:ext cx="736600" cy="259045"/>
    <xdr:sp macro="" textlink="">
      <xdr:nvSpPr>
        <xdr:cNvPr id="344" name="テキスト ボックス 343"/>
        <xdr:cNvSpPr txBox="1"/>
      </xdr:nvSpPr>
      <xdr:spPr>
        <a:xfrm>
          <a:off x="15798800" y="1083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88447</xdr:rowOff>
    </xdr:from>
    <xdr:to>
      <xdr:col>73</xdr:col>
      <xdr:colOff>44450</xdr:colOff>
      <xdr:row>63</xdr:row>
      <xdr:rowOff>18597</xdr:rowOff>
    </xdr:to>
    <xdr:sp macro="" textlink="">
      <xdr:nvSpPr>
        <xdr:cNvPr id="345" name="楕円 344"/>
        <xdr:cNvSpPr/>
      </xdr:nvSpPr>
      <xdr:spPr>
        <a:xfrm>
          <a:off x="15240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28774</xdr:rowOff>
    </xdr:from>
    <xdr:ext cx="762000" cy="259045"/>
    <xdr:sp macro="" textlink="">
      <xdr:nvSpPr>
        <xdr:cNvPr id="346" name="テキスト ボックス 345"/>
        <xdr:cNvSpPr txBox="1"/>
      </xdr:nvSpPr>
      <xdr:spPr>
        <a:xfrm>
          <a:off x="14909800" y="1048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74658</xdr:rowOff>
    </xdr:from>
    <xdr:to>
      <xdr:col>68</xdr:col>
      <xdr:colOff>203200</xdr:colOff>
      <xdr:row>63</xdr:row>
      <xdr:rowOff>4808</xdr:rowOff>
    </xdr:to>
    <xdr:sp macro="" textlink="">
      <xdr:nvSpPr>
        <xdr:cNvPr id="347" name="楕円 346"/>
        <xdr:cNvSpPr/>
      </xdr:nvSpPr>
      <xdr:spPr>
        <a:xfrm>
          <a:off x="14351000" y="107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14985</xdr:rowOff>
    </xdr:from>
    <xdr:ext cx="762000" cy="259045"/>
    <xdr:sp macro="" textlink="">
      <xdr:nvSpPr>
        <xdr:cNvPr id="348" name="テキスト ボックス 347"/>
        <xdr:cNvSpPr txBox="1"/>
      </xdr:nvSpPr>
      <xdr:spPr>
        <a:xfrm>
          <a:off x="14020800" y="1047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109129</xdr:rowOff>
    </xdr:from>
    <xdr:to>
      <xdr:col>64</xdr:col>
      <xdr:colOff>152400</xdr:colOff>
      <xdr:row>63</xdr:row>
      <xdr:rowOff>39279</xdr:rowOff>
    </xdr:to>
    <xdr:sp macro="" textlink="">
      <xdr:nvSpPr>
        <xdr:cNvPr id="349" name="楕円 348"/>
        <xdr:cNvSpPr/>
      </xdr:nvSpPr>
      <xdr:spPr>
        <a:xfrm>
          <a:off x="13462000" y="107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49456</xdr:rowOff>
    </xdr:from>
    <xdr:ext cx="762000" cy="259045"/>
    <xdr:sp macro="" textlink="">
      <xdr:nvSpPr>
        <xdr:cNvPr id="350" name="テキスト ボックス 349"/>
        <xdr:cNvSpPr txBox="1"/>
      </xdr:nvSpPr>
      <xdr:spPr>
        <a:xfrm>
          <a:off x="13131800" y="1050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合併建設計画登載事業の推進による合併特例債など、地方交付税措置の高い起債の活用を図っておりますが、元利償還額（分子）の増や普通交付税額（分母）の減などにより、平成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年度比率は前年度比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％となっております。今後も、類似団体の平均値に近づけるよう市債発行の抑制に努めます。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9" name="直線コネクタ 378"/>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80"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81" name="直線コネクタ 380"/>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2"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3" name="直線コネクタ 382"/>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19896</xdr:rowOff>
    </xdr:to>
    <xdr:cxnSp macro="">
      <xdr:nvCxnSpPr>
        <xdr:cNvPr id="384" name="直線コネクタ 383"/>
        <xdr:cNvCxnSpPr/>
      </xdr:nvCxnSpPr>
      <xdr:spPr>
        <a:xfrm>
          <a:off x="16179800" y="70332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5"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6" name="フローチャート: 判断 385"/>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87" name="直線コネクタ 386"/>
        <xdr:cNvCxnSpPr/>
      </xdr:nvCxnSpPr>
      <xdr:spPr>
        <a:xfrm flipV="1">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8" name="フローチャート: 判断 38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9" name="テキスト ボックス 388"/>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100330</xdr:rowOff>
    </xdr:to>
    <xdr:cxnSp macro="">
      <xdr:nvCxnSpPr>
        <xdr:cNvPr id="390" name="直線コネクタ 389"/>
        <xdr:cNvCxnSpPr/>
      </xdr:nvCxnSpPr>
      <xdr:spPr>
        <a:xfrm flipV="1">
          <a:off x="14401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132504</xdr:rowOff>
    </xdr:from>
    <xdr:to>
      <xdr:col>73</xdr:col>
      <xdr:colOff>44450</xdr:colOff>
      <xdr:row>41</xdr:row>
      <xdr:rowOff>62654</xdr:rowOff>
    </xdr:to>
    <xdr:sp macro="" textlink="">
      <xdr:nvSpPr>
        <xdr:cNvPr id="391" name="フローチャート: 判断 390"/>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392" name="テキスト ボックス 391"/>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156633</xdr:rowOff>
    </xdr:to>
    <xdr:cxnSp macro="">
      <xdr:nvCxnSpPr>
        <xdr:cNvPr id="393" name="直線コネクタ 392"/>
        <xdr:cNvCxnSpPr/>
      </xdr:nvCxnSpPr>
      <xdr:spPr>
        <a:xfrm flipV="1">
          <a:off x="13512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4" name="フローチャート: 判断 393"/>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5" name="テキスト ボックス 394"/>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6" name="フローチャート: 判断 395"/>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7" name="テキスト ボックス 396"/>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3" name="楕円 402"/>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4"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5" name="楕円 404"/>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6" name="テキスト ボックス 405"/>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7" name="楕円 406"/>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8" name="テキスト ボックス 407"/>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9" name="楕円 408"/>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0" name="テキスト ボックス 40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1" name="楕円 410"/>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2" name="テキスト ボックス 411"/>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前年度と比較して、地方債現在高及び公営企業債等繰入見込み額が減となり、また、財</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政</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調整基金及び減債基金の増により分子から控除する充当可能財源等が増となったことから、前年度比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％となりました。今後も、より一層、公債費等義務的経費の削減を中心とする行財政改革を進め、財政の健全化に努めます。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41" name="直線コネクタ 440"/>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2"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3" name="直線コネクタ 442"/>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48683</xdr:rowOff>
    </xdr:from>
    <xdr:to>
      <xdr:col>81</xdr:col>
      <xdr:colOff>44450</xdr:colOff>
      <xdr:row>19</xdr:row>
      <xdr:rowOff>22013</xdr:rowOff>
    </xdr:to>
    <xdr:cxnSp macro="">
      <xdr:nvCxnSpPr>
        <xdr:cNvPr id="446" name="直線コネクタ 445"/>
        <xdr:cNvCxnSpPr/>
      </xdr:nvCxnSpPr>
      <xdr:spPr>
        <a:xfrm flipV="1">
          <a:off x="16179800" y="313478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7"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8" name="フローチャート: 判断 447"/>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116374</xdr:rowOff>
    </xdr:from>
    <xdr:to>
      <xdr:col>77</xdr:col>
      <xdr:colOff>44450</xdr:colOff>
      <xdr:row>19</xdr:row>
      <xdr:rowOff>22013</xdr:rowOff>
    </xdr:to>
    <xdr:cxnSp macro="">
      <xdr:nvCxnSpPr>
        <xdr:cNvPr id="449" name="直線コネクタ 448"/>
        <xdr:cNvCxnSpPr/>
      </xdr:nvCxnSpPr>
      <xdr:spPr>
        <a:xfrm>
          <a:off x="15290800" y="3031024"/>
          <a:ext cx="889000" cy="2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50" name="フローチャート: 判断 449"/>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51" name="テキスト ボックス 450"/>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165820</xdr:rowOff>
    </xdr:from>
    <xdr:to>
      <xdr:col>72</xdr:col>
      <xdr:colOff>203200</xdr:colOff>
      <xdr:row>17</xdr:row>
      <xdr:rowOff>116374</xdr:rowOff>
    </xdr:to>
    <xdr:cxnSp macro="">
      <xdr:nvCxnSpPr>
        <xdr:cNvPr id="452" name="直線コネクタ 451"/>
        <xdr:cNvCxnSpPr/>
      </xdr:nvCxnSpPr>
      <xdr:spPr>
        <a:xfrm>
          <a:off x="14401800" y="2566120"/>
          <a:ext cx="889000" cy="46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47202</xdr:rowOff>
    </xdr:from>
    <xdr:to>
      <xdr:col>73</xdr:col>
      <xdr:colOff>44450</xdr:colOff>
      <xdr:row>16</xdr:row>
      <xdr:rowOff>148802</xdr:rowOff>
    </xdr:to>
    <xdr:sp macro="" textlink="">
      <xdr:nvSpPr>
        <xdr:cNvPr id="453" name="フローチャート: 判断 452"/>
        <xdr:cNvSpPr/>
      </xdr:nvSpPr>
      <xdr:spPr>
        <a:xfrm>
          <a:off x="15240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158979</xdr:rowOff>
    </xdr:from>
    <xdr:ext cx="762000" cy="259045"/>
    <xdr:sp macro="" textlink="">
      <xdr:nvSpPr>
        <xdr:cNvPr id="454" name="テキスト ボックス 453"/>
        <xdr:cNvSpPr txBox="1"/>
      </xdr:nvSpPr>
      <xdr:spPr>
        <a:xfrm>
          <a:off x="14909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76539</xdr:rowOff>
    </xdr:from>
    <xdr:to>
      <xdr:col>68</xdr:col>
      <xdr:colOff>152400</xdr:colOff>
      <xdr:row>14</xdr:row>
      <xdr:rowOff>165820</xdr:rowOff>
    </xdr:to>
    <xdr:cxnSp macro="">
      <xdr:nvCxnSpPr>
        <xdr:cNvPr id="455" name="直線コネクタ 454"/>
        <xdr:cNvCxnSpPr/>
      </xdr:nvCxnSpPr>
      <xdr:spPr>
        <a:xfrm>
          <a:off x="13512800" y="2476839"/>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6" name="フローチャート: 判断 455"/>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7" name="テキスト ボックス 456"/>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8" name="フローチャート: 判断 457"/>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9" name="テキスト ボックス 458"/>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169333</xdr:rowOff>
    </xdr:from>
    <xdr:to>
      <xdr:col>81</xdr:col>
      <xdr:colOff>95250</xdr:colOff>
      <xdr:row>18</xdr:row>
      <xdr:rowOff>99483</xdr:rowOff>
    </xdr:to>
    <xdr:sp macro="" textlink="">
      <xdr:nvSpPr>
        <xdr:cNvPr id="465" name="楕円 464"/>
        <xdr:cNvSpPr/>
      </xdr:nvSpPr>
      <xdr:spPr>
        <a:xfrm>
          <a:off x="16967200" y="30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141410</xdr:rowOff>
    </xdr:from>
    <xdr:ext cx="762000" cy="259045"/>
    <xdr:sp macro="" textlink="">
      <xdr:nvSpPr>
        <xdr:cNvPr id="466" name="将来負担の状況該当値テキスト"/>
        <xdr:cNvSpPr txBox="1"/>
      </xdr:nvSpPr>
      <xdr:spPr>
        <a:xfrm>
          <a:off x="17106900" y="305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142663</xdr:rowOff>
    </xdr:from>
    <xdr:to>
      <xdr:col>77</xdr:col>
      <xdr:colOff>95250</xdr:colOff>
      <xdr:row>19</xdr:row>
      <xdr:rowOff>72813</xdr:rowOff>
    </xdr:to>
    <xdr:sp macro="" textlink="">
      <xdr:nvSpPr>
        <xdr:cNvPr id="467" name="楕円 466"/>
        <xdr:cNvSpPr/>
      </xdr:nvSpPr>
      <xdr:spPr>
        <a:xfrm>
          <a:off x="16129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57590</xdr:rowOff>
    </xdr:from>
    <xdr:ext cx="736600" cy="259045"/>
    <xdr:sp macro="" textlink="">
      <xdr:nvSpPr>
        <xdr:cNvPr id="468" name="テキスト ボックス 467"/>
        <xdr:cNvSpPr txBox="1"/>
      </xdr:nvSpPr>
      <xdr:spPr>
        <a:xfrm>
          <a:off x="15798800" y="331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65574</xdr:rowOff>
    </xdr:from>
    <xdr:to>
      <xdr:col>73</xdr:col>
      <xdr:colOff>44450</xdr:colOff>
      <xdr:row>17</xdr:row>
      <xdr:rowOff>167174</xdr:rowOff>
    </xdr:to>
    <xdr:sp macro="" textlink="">
      <xdr:nvSpPr>
        <xdr:cNvPr id="469" name="楕円 468"/>
        <xdr:cNvSpPr/>
      </xdr:nvSpPr>
      <xdr:spPr>
        <a:xfrm>
          <a:off x="15240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151951</xdr:rowOff>
    </xdr:from>
    <xdr:ext cx="762000" cy="259045"/>
    <xdr:sp macro="" textlink="">
      <xdr:nvSpPr>
        <xdr:cNvPr id="470" name="テキスト ボックス 469"/>
        <xdr:cNvSpPr txBox="1"/>
      </xdr:nvSpPr>
      <xdr:spPr>
        <a:xfrm>
          <a:off x="14909800" y="3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115020</xdr:rowOff>
    </xdr:from>
    <xdr:to>
      <xdr:col>68</xdr:col>
      <xdr:colOff>203200</xdr:colOff>
      <xdr:row>15</xdr:row>
      <xdr:rowOff>45170</xdr:rowOff>
    </xdr:to>
    <xdr:sp macro="" textlink="">
      <xdr:nvSpPr>
        <xdr:cNvPr id="471" name="楕円 470"/>
        <xdr:cNvSpPr/>
      </xdr:nvSpPr>
      <xdr:spPr>
        <a:xfrm>
          <a:off x="143510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55347</xdr:rowOff>
    </xdr:from>
    <xdr:ext cx="762000" cy="259045"/>
    <xdr:sp macro="" textlink="">
      <xdr:nvSpPr>
        <xdr:cNvPr id="472" name="テキスト ボックス 471"/>
        <xdr:cNvSpPr txBox="1"/>
      </xdr:nvSpPr>
      <xdr:spPr>
        <a:xfrm>
          <a:off x="14020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25739</xdr:rowOff>
    </xdr:from>
    <xdr:to>
      <xdr:col>64</xdr:col>
      <xdr:colOff>152400</xdr:colOff>
      <xdr:row>14</xdr:row>
      <xdr:rowOff>127339</xdr:rowOff>
    </xdr:to>
    <xdr:sp macro="" textlink="">
      <xdr:nvSpPr>
        <xdr:cNvPr id="473" name="楕円 472"/>
        <xdr:cNvSpPr/>
      </xdr:nvSpPr>
      <xdr:spPr>
        <a:xfrm>
          <a:off x="13462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137516</xdr:rowOff>
    </xdr:from>
    <xdr:ext cx="762000" cy="259045"/>
    <xdr:sp macro="" textlink="">
      <xdr:nvSpPr>
        <xdr:cNvPr id="474" name="テキスト ボックス 473"/>
        <xdr:cNvSpPr txBox="1"/>
      </xdr:nvSpPr>
      <xdr:spPr>
        <a:xfrm>
          <a:off x="13131800" y="219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岩手県大船渡市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37,264
36,906
322.51
44,348,857
40,327,005
1,319,921
10,958,052
23,481,477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人件費に係る経常収支比率は、前年度比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％となり類似団体の平均を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ポイント上回っていますが、これは、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ラスパイレス指数は類似団体平均を下回ってい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が、人口千人当たり職員数と人口１人当たりの人件費決算額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いるためです。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66040</xdr:rowOff>
    </xdr:to>
    <xdr:cxnSp macro="">
      <xdr:nvCxnSpPr>
        <xdr:cNvPr id="66" name="直線コネクタ 65"/>
        <xdr:cNvCxnSpPr/>
      </xdr:nvCxnSpPr>
      <xdr:spPr>
        <a:xfrm>
          <a:off x="3987800" y="656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50800</xdr:rowOff>
    </xdr:to>
    <xdr:cxnSp macro="">
      <xdr:nvCxnSpPr>
        <xdr:cNvPr id="69" name="直線コネクタ 68"/>
        <xdr:cNvCxnSpPr/>
      </xdr:nvCxnSpPr>
      <xdr:spPr>
        <a:xfrm>
          <a:off x="3098800" y="649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81280</xdr:rowOff>
    </xdr:to>
    <xdr:cxnSp macro="">
      <xdr:nvCxnSpPr>
        <xdr:cNvPr id="72" name="直線コネクタ 71"/>
        <xdr:cNvCxnSpPr/>
      </xdr:nvCxnSpPr>
      <xdr:spPr>
        <a:xfrm flipV="1">
          <a:off x="2209800" y="6497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81280</xdr:rowOff>
    </xdr:to>
    <xdr:cxnSp macro="">
      <xdr:nvCxnSpPr>
        <xdr:cNvPr id="75" name="直線コネクタ 74"/>
        <xdr:cNvCxnSpPr/>
      </xdr:nvCxnSpPr>
      <xdr:spPr>
        <a:xfrm>
          <a:off x="1320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物件費に係る経常収支比率は、東日本大震災からの復旧・復興事業により取得した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資産</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の維持管理費等が増となりましたが、財産管理費や学校管理費の減等により、前年度比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％となり、依然として類似団体平均を大きく下回っています。今後も引き続き、大船渡市行政改革大綱に基づいた行政改革の一層の推進により物件費の抑制に努めます。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58964</xdr:rowOff>
    </xdr:from>
    <xdr:to>
      <xdr:col>82</xdr:col>
      <xdr:colOff>107950</xdr:colOff>
      <xdr:row>13</xdr:row>
      <xdr:rowOff>156936</xdr:rowOff>
    </xdr:to>
    <xdr:cxnSp macro="">
      <xdr:nvCxnSpPr>
        <xdr:cNvPr id="129" name="直線コネクタ 128"/>
        <xdr:cNvCxnSpPr/>
      </xdr:nvCxnSpPr>
      <xdr:spPr>
        <a:xfrm flipV="1">
          <a:off x="15671800" y="22878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124279</xdr:rowOff>
    </xdr:from>
    <xdr:to>
      <xdr:col>78</xdr:col>
      <xdr:colOff>69850</xdr:colOff>
      <xdr:row>13</xdr:row>
      <xdr:rowOff>156936</xdr:rowOff>
    </xdr:to>
    <xdr:cxnSp macro="">
      <xdr:nvCxnSpPr>
        <xdr:cNvPr id="132" name="直線コネクタ 131"/>
        <xdr:cNvCxnSpPr/>
      </xdr:nvCxnSpPr>
      <xdr:spPr>
        <a:xfrm>
          <a:off x="14782800" y="2353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48079</xdr:rowOff>
    </xdr:from>
    <xdr:to>
      <xdr:col>73</xdr:col>
      <xdr:colOff>180975</xdr:colOff>
      <xdr:row>13</xdr:row>
      <xdr:rowOff>124279</xdr:rowOff>
    </xdr:to>
    <xdr:cxnSp macro="">
      <xdr:nvCxnSpPr>
        <xdr:cNvPr id="135" name="直線コネクタ 134"/>
        <xdr:cNvCxnSpPr/>
      </xdr:nvCxnSpPr>
      <xdr:spPr>
        <a:xfrm>
          <a:off x="13893800" y="2276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87086</xdr:rowOff>
    </xdr:from>
    <xdr:to>
      <xdr:col>74</xdr:col>
      <xdr:colOff>31750</xdr:colOff>
      <xdr:row>15</xdr:row>
      <xdr:rowOff>17236</xdr:rowOff>
    </xdr:to>
    <xdr:sp macro="" textlink="">
      <xdr:nvSpPr>
        <xdr:cNvPr id="136" name="フローチャート: 判断 135"/>
        <xdr:cNvSpPr/>
      </xdr:nvSpPr>
      <xdr:spPr>
        <a:xfrm>
          <a:off x="14732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2013</xdr:rowOff>
    </xdr:from>
    <xdr:ext cx="762000" cy="259045"/>
    <xdr:sp macro="" textlink="">
      <xdr:nvSpPr>
        <xdr:cNvPr id="137" name="テキスト ボックス 136"/>
        <xdr:cNvSpPr txBox="1"/>
      </xdr:nvSpPr>
      <xdr:spPr>
        <a:xfrm>
          <a:off x="14401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88900</xdr:rowOff>
    </xdr:from>
    <xdr:to>
      <xdr:col>69</xdr:col>
      <xdr:colOff>92075</xdr:colOff>
      <xdr:row>13</xdr:row>
      <xdr:rowOff>48079</xdr:rowOff>
    </xdr:to>
    <xdr:cxnSp macro="">
      <xdr:nvCxnSpPr>
        <xdr:cNvPr id="138" name="直線コネクタ 137"/>
        <xdr:cNvCxnSpPr/>
      </xdr:nvCxnSpPr>
      <xdr:spPr>
        <a:xfrm>
          <a:off x="13004800" y="2146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8164</xdr:rowOff>
    </xdr:from>
    <xdr:to>
      <xdr:col>82</xdr:col>
      <xdr:colOff>158750</xdr:colOff>
      <xdr:row>13</xdr:row>
      <xdr:rowOff>109764</xdr:rowOff>
    </xdr:to>
    <xdr:sp macro="" textlink="">
      <xdr:nvSpPr>
        <xdr:cNvPr id="148" name="楕円 147"/>
        <xdr:cNvSpPr/>
      </xdr:nvSpPr>
      <xdr:spPr>
        <a:xfrm>
          <a:off x="164592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88191</xdr:rowOff>
    </xdr:from>
    <xdr:ext cx="762000" cy="259045"/>
    <xdr:sp macro="" textlink="">
      <xdr:nvSpPr>
        <xdr:cNvPr id="149" name="物件費該当値テキスト"/>
        <xdr:cNvSpPr txBox="1"/>
      </xdr:nvSpPr>
      <xdr:spPr>
        <a:xfrm>
          <a:off x="16598900" y="214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106136</xdr:rowOff>
    </xdr:from>
    <xdr:to>
      <xdr:col>78</xdr:col>
      <xdr:colOff>120650</xdr:colOff>
      <xdr:row>14</xdr:row>
      <xdr:rowOff>36286</xdr:rowOff>
    </xdr:to>
    <xdr:sp macro="" textlink="">
      <xdr:nvSpPr>
        <xdr:cNvPr id="150" name="楕円 149"/>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46463</xdr:rowOff>
    </xdr:from>
    <xdr:ext cx="736600" cy="259045"/>
    <xdr:sp macro="" textlink="">
      <xdr:nvSpPr>
        <xdr:cNvPr id="151" name="テキスト ボックス 150"/>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168729</xdr:rowOff>
    </xdr:from>
    <xdr:to>
      <xdr:col>69</xdr:col>
      <xdr:colOff>142875</xdr:colOff>
      <xdr:row>13</xdr:row>
      <xdr:rowOff>98879</xdr:rowOff>
    </xdr:to>
    <xdr:sp macro="" textlink="">
      <xdr:nvSpPr>
        <xdr:cNvPr id="154" name="楕円 153"/>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109056</xdr:rowOff>
    </xdr:from>
    <xdr:ext cx="762000" cy="259045"/>
    <xdr:sp macro="" textlink="">
      <xdr:nvSpPr>
        <xdr:cNvPr id="155" name="テキスト ボックス 154"/>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38100</xdr:rowOff>
    </xdr:from>
    <xdr:to>
      <xdr:col>65</xdr:col>
      <xdr:colOff>53975</xdr:colOff>
      <xdr:row>12</xdr:row>
      <xdr:rowOff>139700</xdr:rowOff>
    </xdr:to>
    <xdr:sp macro="" textlink="">
      <xdr:nvSpPr>
        <xdr:cNvPr id="156" name="楕円 155"/>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149877</xdr:rowOff>
    </xdr:from>
    <xdr:ext cx="762000" cy="259045"/>
    <xdr:sp macro="" textlink="">
      <xdr:nvSpPr>
        <xdr:cNvPr id="157" name="テキスト ボックス 156"/>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年度は児童福祉費の大幅な減に伴い減少しましたが、平成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年度は自立支援給付事業等が増となったことにより、前年度比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％となり、類似団体と同等となりました。</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69850</xdr:rowOff>
    </xdr:to>
    <xdr:cxnSp macro="">
      <xdr:nvCxnSpPr>
        <xdr:cNvPr id="190" name="直線コネクタ 189"/>
        <xdr:cNvCxnSpPr/>
      </xdr:nvCxnSpPr>
      <xdr:spPr>
        <a:xfrm>
          <a:off x="3987800" y="9753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158750</xdr:rowOff>
    </xdr:to>
    <xdr:cxnSp macro="">
      <xdr:nvCxnSpPr>
        <xdr:cNvPr id="193" name="直線コネクタ 192"/>
        <xdr:cNvCxnSpPr/>
      </xdr:nvCxnSpPr>
      <xdr:spPr>
        <a:xfrm flipV="1">
          <a:off x="3098800" y="9753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158750</xdr:rowOff>
    </xdr:to>
    <xdr:cxnSp macro="">
      <xdr:nvCxnSpPr>
        <xdr:cNvPr id="196" name="直線コネクタ 195"/>
        <xdr:cNvCxnSpPr/>
      </xdr:nvCxnSpPr>
      <xdr:spPr>
        <a:xfrm>
          <a:off x="2209800" y="9753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152400</xdr:rowOff>
    </xdr:to>
    <xdr:cxnSp macro="">
      <xdr:nvCxnSpPr>
        <xdr:cNvPr id="199" name="直線コネクタ 198"/>
        <xdr:cNvCxnSpPr/>
      </xdr:nvCxnSpPr>
      <xdr:spPr>
        <a:xfrm>
          <a:off x="1320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12" name="テキスト ボックス 21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3" name="楕円 212"/>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4" name="テキスト ボックス 213"/>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6" name="テキスト ボックス 21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8" name="テキスト ボックス 217"/>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その他に係る経常収支比率は、介護保険特別会計保険事業勘定に係る繰出金が増加したこと等により、前年度比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％となりましたが、依然として類似団体平均を下回っております。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127000</xdr:rowOff>
    </xdr:to>
    <xdr:cxnSp macro="">
      <xdr:nvCxnSpPr>
        <xdr:cNvPr id="251" name="直線コネクタ 250"/>
        <xdr:cNvCxnSpPr/>
      </xdr:nvCxnSpPr>
      <xdr:spPr>
        <a:xfrm>
          <a:off x="15671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104140</xdr:rowOff>
    </xdr:to>
    <xdr:cxnSp macro="">
      <xdr:nvCxnSpPr>
        <xdr:cNvPr id="254" name="直線コネクタ 253"/>
        <xdr:cNvCxnSpPr/>
      </xdr:nvCxnSpPr>
      <xdr:spPr>
        <a:xfrm>
          <a:off x="14782800" y="9621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104140</xdr:rowOff>
    </xdr:to>
    <xdr:cxnSp macro="">
      <xdr:nvCxnSpPr>
        <xdr:cNvPr id="257" name="直線コネクタ 256"/>
        <xdr:cNvCxnSpPr/>
      </xdr:nvCxnSpPr>
      <xdr:spPr>
        <a:xfrm flipV="1">
          <a:off x="13893800" y="9621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104140</xdr:rowOff>
    </xdr:to>
    <xdr:cxnSp macro="">
      <xdr:nvCxnSpPr>
        <xdr:cNvPr id="260" name="直線コネクタ 259"/>
        <xdr:cNvCxnSpPr/>
      </xdr:nvCxnSpPr>
      <xdr:spPr>
        <a:xfrm>
          <a:off x="13004800" y="9598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4" name="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8" name="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％となり、類似団体平均を上回っておりますが、これは広域行政の促進により一部事務組合への負担金が類似団体平均に比べて多くなっていることが主な要因となっています。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33274</xdr:rowOff>
    </xdr:to>
    <xdr:cxnSp macro="">
      <xdr:nvCxnSpPr>
        <xdr:cNvPr id="309" name="直線コネクタ 308"/>
        <xdr:cNvCxnSpPr/>
      </xdr:nvCxnSpPr>
      <xdr:spPr>
        <a:xfrm flipV="1">
          <a:off x="15671800" y="6344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33274</xdr:rowOff>
    </xdr:to>
    <xdr:cxnSp macro="">
      <xdr:nvCxnSpPr>
        <xdr:cNvPr id="312" name="直線コネクタ 311"/>
        <xdr:cNvCxnSpPr/>
      </xdr:nvCxnSpPr>
      <xdr:spPr>
        <a:xfrm>
          <a:off x="14782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5842</xdr:rowOff>
    </xdr:to>
    <xdr:cxnSp macro="">
      <xdr:nvCxnSpPr>
        <xdr:cNvPr id="315" name="直線コネクタ 314"/>
        <xdr:cNvCxnSpPr/>
      </xdr:nvCxnSpPr>
      <xdr:spPr>
        <a:xfrm flipV="1">
          <a:off x="13893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6" name="フローチャート: 判断 315"/>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7" name="テキスト ボックス 31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5842</xdr:rowOff>
    </xdr:to>
    <xdr:cxnSp macro="">
      <xdr:nvCxnSpPr>
        <xdr:cNvPr id="318" name="直線コネクタ 317"/>
        <xdr:cNvCxnSpPr/>
      </xdr:nvCxnSpPr>
      <xdr:spPr>
        <a:xfrm>
          <a:off x="13004800" y="6299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8" name="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9"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0" name="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2" name="楕円 331"/>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3" name="テキスト ボックス 332"/>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公債費に係る経常収支比率は、平成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年度の経常支出に占める公債費は、前年度と比較し△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千円と微減で推移しましたが、経常収入全体の減額の幅が大きかったことにより、前年度比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ポ</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イント増の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％となり、類似団体平均を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ポイント上回りました。</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16511</xdr:rowOff>
    </xdr:to>
    <xdr:cxnSp macro="">
      <xdr:nvCxnSpPr>
        <xdr:cNvPr id="370" name="直線コネクタ 369"/>
        <xdr:cNvCxnSpPr/>
      </xdr:nvCxnSpPr>
      <xdr:spPr>
        <a:xfrm>
          <a:off x="3987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165100</xdr:rowOff>
    </xdr:to>
    <xdr:cxnSp macro="">
      <xdr:nvCxnSpPr>
        <xdr:cNvPr id="373" name="直線コネクタ 372"/>
        <xdr:cNvCxnSpPr/>
      </xdr:nvCxnSpPr>
      <xdr:spPr>
        <a:xfrm>
          <a:off x="3098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100330</xdr:rowOff>
    </xdr:to>
    <xdr:cxnSp macro="">
      <xdr:nvCxnSpPr>
        <xdr:cNvPr id="376" name="直線コネクタ 375"/>
        <xdr:cNvCxnSpPr/>
      </xdr:nvCxnSpPr>
      <xdr:spPr>
        <a:xfrm flipV="1">
          <a:off x="2209800" y="13164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7" name="フローチャート: 判断 37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78" name="テキスト ボックス 377"/>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100330</xdr:rowOff>
    </xdr:to>
    <xdr:cxnSp macro="">
      <xdr:nvCxnSpPr>
        <xdr:cNvPr id="379" name="直線コネクタ 378"/>
        <xdr:cNvCxnSpPr/>
      </xdr:nvCxnSpPr>
      <xdr:spPr>
        <a:xfrm>
          <a:off x="1320800" y="13210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9" name="楕円 388"/>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90"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1" name="楕円 390"/>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92" name="テキスト ボックス 391"/>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3" name="楕円 392"/>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4" name="テキスト ボックス 393"/>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5" name="楕円 394"/>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96" name="テキスト ボックス 395"/>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7" name="楕円 396"/>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8" name="テキスト ボックス 397"/>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以外の経費に係る経常収支比率は、歳入において、東日本大震災からの復旧・復興事業の収束により法人市民税が減となり、個別算定経費や事業費補正の減による地方交付税の減等の影響により対前年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％減となり、歳出においては、社会保障費などの扶助費の増はありましたが、事業内容の見直しによる物件費の減や、補助費等の減等により対前年比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％減となったことにより、前年度比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73.3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％となりました。</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10413</xdr:rowOff>
    </xdr:to>
    <xdr:cxnSp macro="">
      <xdr:nvCxnSpPr>
        <xdr:cNvPr id="429" name="直線コネクタ 428"/>
        <xdr:cNvCxnSpPr/>
      </xdr:nvCxnSpPr>
      <xdr:spPr>
        <a:xfrm flipV="1">
          <a:off x="15671800" y="131937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10413</xdr:rowOff>
    </xdr:to>
    <xdr:cxnSp macro="">
      <xdr:nvCxnSpPr>
        <xdr:cNvPr id="432" name="直線コネクタ 431"/>
        <xdr:cNvCxnSpPr/>
      </xdr:nvCxnSpPr>
      <xdr:spPr>
        <a:xfrm>
          <a:off x="14782800" y="131023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127000</xdr:rowOff>
    </xdr:to>
    <xdr:cxnSp macro="">
      <xdr:nvCxnSpPr>
        <xdr:cNvPr id="435" name="直線コネクタ 434"/>
        <xdr:cNvCxnSpPr/>
      </xdr:nvCxnSpPr>
      <xdr:spPr>
        <a:xfrm flipV="1">
          <a:off x="13893800" y="131023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105918</xdr:rowOff>
    </xdr:from>
    <xdr:to>
      <xdr:col>74</xdr:col>
      <xdr:colOff>31750</xdr:colOff>
      <xdr:row>76</xdr:row>
      <xdr:rowOff>36069</xdr:rowOff>
    </xdr:to>
    <xdr:sp macro="" textlink="">
      <xdr:nvSpPr>
        <xdr:cNvPr id="436" name="フローチャート: 判断 435"/>
        <xdr:cNvSpPr/>
      </xdr:nvSpPr>
      <xdr:spPr>
        <a:xfrm>
          <a:off x="14732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37" name="テキスト ボックス 436"/>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127000</xdr:rowOff>
    </xdr:to>
    <xdr:cxnSp macro="">
      <xdr:nvCxnSpPr>
        <xdr:cNvPr id="438" name="直線コネクタ 437"/>
        <xdr:cNvCxnSpPr/>
      </xdr:nvCxnSpPr>
      <xdr:spPr>
        <a:xfrm>
          <a:off x="13004800" y="12928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8" name="楕円 447"/>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9"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0" name="楕円 449"/>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51" name="テキスト ボックス 450"/>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2" name="楕円 451"/>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53" name="テキスト ボックス 452"/>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4" name="楕円 453"/>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55" name="テキスト ボックス 45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6" name="楕円 455"/>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7" name="テキスト ボックス 456"/>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岩手県大船渡市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92901</xdr:rowOff>
    </xdr:from>
    <xdr:to>
      <xdr:col>29</xdr:col>
      <xdr:colOff>127000</xdr:colOff>
      <xdr:row>13</xdr:row>
      <xdr:rowOff>97568</xdr:rowOff>
    </xdr:to>
    <xdr:cxnSp macro="">
      <xdr:nvCxnSpPr>
        <xdr:cNvPr id="50" name="直線コネクタ 49"/>
        <xdr:cNvCxnSpPr/>
      </xdr:nvCxnSpPr>
      <xdr:spPr bwMode="auto">
        <a:xfrm flipV="1">
          <a:off x="5003800" y="2369376"/>
          <a:ext cx="647700" cy="4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97568</xdr:rowOff>
    </xdr:from>
    <xdr:to>
      <xdr:col>26</xdr:col>
      <xdr:colOff>50800</xdr:colOff>
      <xdr:row>13</xdr:row>
      <xdr:rowOff>109988</xdr:rowOff>
    </xdr:to>
    <xdr:cxnSp macro="">
      <xdr:nvCxnSpPr>
        <xdr:cNvPr id="53" name="直線コネクタ 52"/>
        <xdr:cNvCxnSpPr/>
      </xdr:nvCxnSpPr>
      <xdr:spPr bwMode="auto">
        <a:xfrm flipV="1">
          <a:off x="4305300" y="2374043"/>
          <a:ext cx="698500" cy="1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107512</xdr:rowOff>
    </xdr:from>
    <xdr:to>
      <xdr:col>22</xdr:col>
      <xdr:colOff>114300</xdr:colOff>
      <xdr:row>13</xdr:row>
      <xdr:rowOff>109988</xdr:rowOff>
    </xdr:to>
    <xdr:cxnSp macro="">
      <xdr:nvCxnSpPr>
        <xdr:cNvPr id="56" name="直線コネクタ 55"/>
        <xdr:cNvCxnSpPr/>
      </xdr:nvCxnSpPr>
      <xdr:spPr bwMode="auto">
        <a:xfrm>
          <a:off x="3606800" y="2383987"/>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49854</xdr:rowOff>
    </xdr:from>
    <xdr:to>
      <xdr:col>22</xdr:col>
      <xdr:colOff>165100</xdr:colOff>
      <xdr:row>13</xdr:row>
      <xdr:rowOff>151454</xdr:rowOff>
    </xdr:to>
    <xdr:sp macro="" textlink="">
      <xdr:nvSpPr>
        <xdr:cNvPr id="57" name="フローチャート: 判断 56"/>
        <xdr:cNvSpPr/>
      </xdr:nvSpPr>
      <xdr:spPr bwMode="auto">
        <a:xfrm>
          <a:off x="4254500" y="232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161631</xdr:rowOff>
    </xdr:from>
    <xdr:ext cx="762000" cy="259045"/>
    <xdr:sp macro="" textlink="">
      <xdr:nvSpPr>
        <xdr:cNvPr id="58" name="テキスト ボックス 57"/>
        <xdr:cNvSpPr txBox="1"/>
      </xdr:nvSpPr>
      <xdr:spPr>
        <a:xfrm>
          <a:off x="3924300" y="209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107512</xdr:rowOff>
    </xdr:from>
    <xdr:to>
      <xdr:col>18</xdr:col>
      <xdr:colOff>177800</xdr:colOff>
      <xdr:row>13</xdr:row>
      <xdr:rowOff>149479</xdr:rowOff>
    </xdr:to>
    <xdr:cxnSp macro="">
      <xdr:nvCxnSpPr>
        <xdr:cNvPr id="59" name="直線コネクタ 58"/>
        <xdr:cNvCxnSpPr/>
      </xdr:nvCxnSpPr>
      <xdr:spPr bwMode="auto">
        <a:xfrm flipV="1">
          <a:off x="2908300" y="2383987"/>
          <a:ext cx="698500" cy="4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42101</xdr:rowOff>
    </xdr:from>
    <xdr:to>
      <xdr:col>29</xdr:col>
      <xdr:colOff>177800</xdr:colOff>
      <xdr:row>13</xdr:row>
      <xdr:rowOff>143701</xdr:rowOff>
    </xdr:to>
    <xdr:sp macro="" textlink="">
      <xdr:nvSpPr>
        <xdr:cNvPr id="69" name="楕円 68"/>
        <xdr:cNvSpPr/>
      </xdr:nvSpPr>
      <xdr:spPr bwMode="auto">
        <a:xfrm>
          <a:off x="5600700" y="231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58628</xdr:rowOff>
    </xdr:from>
    <xdr:ext cx="762000" cy="259045"/>
    <xdr:sp macro="" textlink="">
      <xdr:nvSpPr>
        <xdr:cNvPr id="70" name="人口1人当たり決算額の推移該当値テキスト130"/>
        <xdr:cNvSpPr txBox="1"/>
      </xdr:nvSpPr>
      <xdr:spPr>
        <a:xfrm>
          <a:off x="5740400" y="216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46768</xdr:rowOff>
    </xdr:from>
    <xdr:to>
      <xdr:col>26</xdr:col>
      <xdr:colOff>101600</xdr:colOff>
      <xdr:row>13</xdr:row>
      <xdr:rowOff>148368</xdr:rowOff>
    </xdr:to>
    <xdr:sp macro="" textlink="">
      <xdr:nvSpPr>
        <xdr:cNvPr id="71" name="楕円 70"/>
        <xdr:cNvSpPr/>
      </xdr:nvSpPr>
      <xdr:spPr bwMode="auto">
        <a:xfrm>
          <a:off x="4953000" y="232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158545</xdr:rowOff>
    </xdr:from>
    <xdr:ext cx="736600" cy="259045"/>
    <xdr:sp macro="" textlink="">
      <xdr:nvSpPr>
        <xdr:cNvPr id="72" name="テキスト ボックス 71"/>
        <xdr:cNvSpPr txBox="1"/>
      </xdr:nvSpPr>
      <xdr:spPr>
        <a:xfrm>
          <a:off x="4622800" y="20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59188</xdr:rowOff>
    </xdr:from>
    <xdr:to>
      <xdr:col>22</xdr:col>
      <xdr:colOff>165100</xdr:colOff>
      <xdr:row>13</xdr:row>
      <xdr:rowOff>160788</xdr:rowOff>
    </xdr:to>
    <xdr:sp macro="" textlink="">
      <xdr:nvSpPr>
        <xdr:cNvPr id="73" name="楕円 72"/>
        <xdr:cNvSpPr/>
      </xdr:nvSpPr>
      <xdr:spPr bwMode="auto">
        <a:xfrm>
          <a:off x="4254500" y="233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145565</xdr:rowOff>
    </xdr:from>
    <xdr:ext cx="762000" cy="259045"/>
    <xdr:sp macro="" textlink="">
      <xdr:nvSpPr>
        <xdr:cNvPr id="74" name="テキスト ボックス 73"/>
        <xdr:cNvSpPr txBox="1"/>
      </xdr:nvSpPr>
      <xdr:spPr>
        <a:xfrm>
          <a:off x="3924300" y="242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56712</xdr:rowOff>
    </xdr:from>
    <xdr:to>
      <xdr:col>19</xdr:col>
      <xdr:colOff>38100</xdr:colOff>
      <xdr:row>13</xdr:row>
      <xdr:rowOff>158312</xdr:rowOff>
    </xdr:to>
    <xdr:sp macro="" textlink="">
      <xdr:nvSpPr>
        <xdr:cNvPr id="75" name="楕円 74"/>
        <xdr:cNvSpPr/>
      </xdr:nvSpPr>
      <xdr:spPr bwMode="auto">
        <a:xfrm>
          <a:off x="3556000" y="233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168489</xdr:rowOff>
    </xdr:from>
    <xdr:ext cx="762000" cy="259045"/>
    <xdr:sp macro="" textlink="">
      <xdr:nvSpPr>
        <xdr:cNvPr id="76" name="テキスト ボックス 75"/>
        <xdr:cNvSpPr txBox="1"/>
      </xdr:nvSpPr>
      <xdr:spPr>
        <a:xfrm>
          <a:off x="3225800" y="210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98679</xdr:rowOff>
    </xdr:from>
    <xdr:to>
      <xdr:col>15</xdr:col>
      <xdr:colOff>101600</xdr:colOff>
      <xdr:row>14</xdr:row>
      <xdr:rowOff>28829</xdr:rowOff>
    </xdr:to>
    <xdr:sp macro="" textlink="">
      <xdr:nvSpPr>
        <xdr:cNvPr id="77" name="楕円 76"/>
        <xdr:cNvSpPr/>
      </xdr:nvSpPr>
      <xdr:spPr bwMode="auto">
        <a:xfrm>
          <a:off x="2857500" y="237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39006</xdr:rowOff>
    </xdr:from>
    <xdr:ext cx="762000" cy="259045"/>
    <xdr:sp macro="" textlink="">
      <xdr:nvSpPr>
        <xdr:cNvPr id="78" name="テキスト ボックス 77"/>
        <xdr:cNvSpPr txBox="1"/>
      </xdr:nvSpPr>
      <xdr:spPr>
        <a:xfrm>
          <a:off x="2527300" y="214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191077</xdr:rowOff>
    </xdr:from>
    <xdr:to>
      <xdr:col>29</xdr:col>
      <xdr:colOff>127000</xdr:colOff>
      <xdr:row>35</xdr:row>
      <xdr:rowOff>200495</xdr:rowOff>
    </xdr:to>
    <xdr:cxnSp macro="">
      <xdr:nvCxnSpPr>
        <xdr:cNvPr id="110" name="直線コネクタ 109"/>
        <xdr:cNvCxnSpPr/>
      </xdr:nvCxnSpPr>
      <xdr:spPr bwMode="auto">
        <a:xfrm flipV="1">
          <a:off x="5003800" y="6801427"/>
          <a:ext cx="647700" cy="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200495</xdr:rowOff>
    </xdr:from>
    <xdr:to>
      <xdr:col>26</xdr:col>
      <xdr:colOff>50800</xdr:colOff>
      <xdr:row>36</xdr:row>
      <xdr:rowOff>70216</xdr:rowOff>
    </xdr:to>
    <xdr:cxnSp macro="">
      <xdr:nvCxnSpPr>
        <xdr:cNvPr id="113" name="直線コネクタ 112"/>
        <xdr:cNvCxnSpPr/>
      </xdr:nvCxnSpPr>
      <xdr:spPr bwMode="auto">
        <a:xfrm flipV="1">
          <a:off x="4305300" y="6810845"/>
          <a:ext cx="698500" cy="21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246329</xdr:rowOff>
    </xdr:from>
    <xdr:to>
      <xdr:col>22</xdr:col>
      <xdr:colOff>114300</xdr:colOff>
      <xdr:row>36</xdr:row>
      <xdr:rowOff>70216</xdr:rowOff>
    </xdr:to>
    <xdr:cxnSp macro="">
      <xdr:nvCxnSpPr>
        <xdr:cNvPr id="116" name="直線コネクタ 115"/>
        <xdr:cNvCxnSpPr/>
      </xdr:nvCxnSpPr>
      <xdr:spPr bwMode="auto">
        <a:xfrm>
          <a:off x="3606800" y="6856679"/>
          <a:ext cx="698500" cy="16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198432</xdr:rowOff>
    </xdr:from>
    <xdr:to>
      <xdr:col>22</xdr:col>
      <xdr:colOff>165100</xdr:colOff>
      <xdr:row>35</xdr:row>
      <xdr:rowOff>300032</xdr:rowOff>
    </xdr:to>
    <xdr:sp macro="" textlink="">
      <xdr:nvSpPr>
        <xdr:cNvPr id="117" name="フローチャート: 判断 116"/>
        <xdr:cNvSpPr/>
      </xdr:nvSpPr>
      <xdr:spPr bwMode="auto">
        <a:xfrm>
          <a:off x="42545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310209</xdr:rowOff>
    </xdr:from>
    <xdr:ext cx="762000" cy="259045"/>
    <xdr:sp macro="" textlink="">
      <xdr:nvSpPr>
        <xdr:cNvPr id="118" name="テキスト ボックス 117"/>
        <xdr:cNvSpPr txBox="1"/>
      </xdr:nvSpPr>
      <xdr:spPr>
        <a:xfrm>
          <a:off x="3924300" y="65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153723</xdr:rowOff>
    </xdr:from>
    <xdr:to>
      <xdr:col>18</xdr:col>
      <xdr:colOff>177800</xdr:colOff>
      <xdr:row>35</xdr:row>
      <xdr:rowOff>246329</xdr:rowOff>
    </xdr:to>
    <xdr:cxnSp macro="">
      <xdr:nvCxnSpPr>
        <xdr:cNvPr id="119" name="直線コネクタ 118"/>
        <xdr:cNvCxnSpPr/>
      </xdr:nvCxnSpPr>
      <xdr:spPr bwMode="auto">
        <a:xfrm>
          <a:off x="2908300" y="6764073"/>
          <a:ext cx="698500" cy="9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140277</xdr:rowOff>
    </xdr:from>
    <xdr:to>
      <xdr:col>29</xdr:col>
      <xdr:colOff>177800</xdr:colOff>
      <xdr:row>35</xdr:row>
      <xdr:rowOff>241877</xdr:rowOff>
    </xdr:to>
    <xdr:sp macro="" textlink="">
      <xdr:nvSpPr>
        <xdr:cNvPr id="129" name="楕円 128"/>
        <xdr:cNvSpPr/>
      </xdr:nvSpPr>
      <xdr:spPr bwMode="auto">
        <a:xfrm>
          <a:off x="5600700" y="675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328254</xdr:rowOff>
    </xdr:from>
    <xdr:ext cx="762000" cy="259045"/>
    <xdr:sp macro="" textlink="">
      <xdr:nvSpPr>
        <xdr:cNvPr id="130" name="人口1人当たり決算額の推移該当値テキスト445"/>
        <xdr:cNvSpPr txBox="1"/>
      </xdr:nvSpPr>
      <xdr:spPr>
        <a:xfrm>
          <a:off x="5740400" y="659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149695</xdr:rowOff>
    </xdr:from>
    <xdr:to>
      <xdr:col>26</xdr:col>
      <xdr:colOff>101600</xdr:colOff>
      <xdr:row>35</xdr:row>
      <xdr:rowOff>251295</xdr:rowOff>
    </xdr:to>
    <xdr:sp macro="" textlink="">
      <xdr:nvSpPr>
        <xdr:cNvPr id="131" name="楕円 130"/>
        <xdr:cNvSpPr/>
      </xdr:nvSpPr>
      <xdr:spPr bwMode="auto">
        <a:xfrm>
          <a:off x="4953000" y="676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261472</xdr:rowOff>
    </xdr:from>
    <xdr:ext cx="736600" cy="259045"/>
    <xdr:sp macro="" textlink="">
      <xdr:nvSpPr>
        <xdr:cNvPr id="132" name="テキスト ボックス 131"/>
        <xdr:cNvSpPr txBox="1"/>
      </xdr:nvSpPr>
      <xdr:spPr>
        <a:xfrm>
          <a:off x="4622800" y="652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19416</xdr:rowOff>
    </xdr:from>
    <xdr:to>
      <xdr:col>22</xdr:col>
      <xdr:colOff>165100</xdr:colOff>
      <xdr:row>36</xdr:row>
      <xdr:rowOff>121016</xdr:rowOff>
    </xdr:to>
    <xdr:sp macro="" textlink="">
      <xdr:nvSpPr>
        <xdr:cNvPr id="133" name="楕円 132"/>
        <xdr:cNvSpPr/>
      </xdr:nvSpPr>
      <xdr:spPr bwMode="auto">
        <a:xfrm>
          <a:off x="4254500" y="697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105793</xdr:rowOff>
    </xdr:from>
    <xdr:ext cx="762000" cy="259045"/>
    <xdr:sp macro="" textlink="">
      <xdr:nvSpPr>
        <xdr:cNvPr id="134" name="テキスト ボックス 133"/>
        <xdr:cNvSpPr txBox="1"/>
      </xdr:nvSpPr>
      <xdr:spPr>
        <a:xfrm>
          <a:off x="3924300" y="705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195529</xdr:rowOff>
    </xdr:from>
    <xdr:to>
      <xdr:col>19</xdr:col>
      <xdr:colOff>38100</xdr:colOff>
      <xdr:row>35</xdr:row>
      <xdr:rowOff>297129</xdr:rowOff>
    </xdr:to>
    <xdr:sp macro="" textlink="">
      <xdr:nvSpPr>
        <xdr:cNvPr id="135" name="楕円 134"/>
        <xdr:cNvSpPr/>
      </xdr:nvSpPr>
      <xdr:spPr bwMode="auto">
        <a:xfrm>
          <a:off x="3556000" y="680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307306</xdr:rowOff>
    </xdr:from>
    <xdr:ext cx="762000" cy="259045"/>
    <xdr:sp macro="" textlink="">
      <xdr:nvSpPr>
        <xdr:cNvPr id="136" name="テキスト ボックス 135"/>
        <xdr:cNvSpPr txBox="1"/>
      </xdr:nvSpPr>
      <xdr:spPr>
        <a:xfrm>
          <a:off x="3225800" y="657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102923</xdr:rowOff>
    </xdr:from>
    <xdr:to>
      <xdr:col>15</xdr:col>
      <xdr:colOff>101600</xdr:colOff>
      <xdr:row>35</xdr:row>
      <xdr:rowOff>204523</xdr:rowOff>
    </xdr:to>
    <xdr:sp macro="" textlink="">
      <xdr:nvSpPr>
        <xdr:cNvPr id="137" name="楕円 136"/>
        <xdr:cNvSpPr/>
      </xdr:nvSpPr>
      <xdr:spPr bwMode="auto">
        <a:xfrm>
          <a:off x="2857500" y="671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214700</xdr:rowOff>
    </xdr:from>
    <xdr:ext cx="762000" cy="259045"/>
    <xdr:sp macro="" textlink="">
      <xdr:nvSpPr>
        <xdr:cNvPr id="138" name="テキスト ボックス 137"/>
        <xdr:cNvSpPr txBox="1"/>
      </xdr:nvSpPr>
      <xdr:spPr>
        <a:xfrm>
          <a:off x="2527300" y="648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岩手県大船渡市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37,264
36,906
322.51
44,348,857
40,327,005
1,319,921
10,958,052
23,481,477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123527</xdr:rowOff>
    </xdr:from>
    <xdr:to>
      <xdr:col>24</xdr:col>
      <xdr:colOff>63500</xdr:colOff>
      <xdr:row>33</xdr:row>
      <xdr:rowOff>164827</xdr:rowOff>
    </xdr:to>
    <xdr:cxnSp macro="">
      <xdr:nvCxnSpPr>
        <xdr:cNvPr id="61" name="直線コネクタ 60"/>
        <xdr:cNvCxnSpPr/>
      </xdr:nvCxnSpPr>
      <xdr:spPr>
        <a:xfrm flipV="1">
          <a:off x="3797300" y="5781377"/>
          <a:ext cx="8382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159988</xdr:rowOff>
    </xdr:from>
    <xdr:to>
      <xdr:col>19</xdr:col>
      <xdr:colOff>177800</xdr:colOff>
      <xdr:row>33</xdr:row>
      <xdr:rowOff>164827</xdr:rowOff>
    </xdr:to>
    <xdr:cxnSp macro="">
      <xdr:nvCxnSpPr>
        <xdr:cNvPr id="64" name="直線コネクタ 63"/>
        <xdr:cNvCxnSpPr/>
      </xdr:nvCxnSpPr>
      <xdr:spPr>
        <a:xfrm>
          <a:off x="2908300" y="5817838"/>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133718</xdr:rowOff>
    </xdr:from>
    <xdr:to>
      <xdr:col>15</xdr:col>
      <xdr:colOff>50800</xdr:colOff>
      <xdr:row>33</xdr:row>
      <xdr:rowOff>159988</xdr:rowOff>
    </xdr:to>
    <xdr:cxnSp macro="">
      <xdr:nvCxnSpPr>
        <xdr:cNvPr id="67" name="直線コネクタ 66"/>
        <xdr:cNvCxnSpPr/>
      </xdr:nvCxnSpPr>
      <xdr:spPr>
        <a:xfrm>
          <a:off x="2019300" y="5791568"/>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96939</xdr:rowOff>
    </xdr:from>
    <xdr:to>
      <xdr:col>15</xdr:col>
      <xdr:colOff>101600</xdr:colOff>
      <xdr:row>34</xdr:row>
      <xdr:rowOff>27089</xdr:rowOff>
    </xdr:to>
    <xdr:sp macro="" textlink="">
      <xdr:nvSpPr>
        <xdr:cNvPr id="68" name="フローチャート: 判断 67"/>
        <xdr:cNvSpPr/>
      </xdr:nvSpPr>
      <xdr:spPr>
        <a:xfrm>
          <a:off x="2857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43616</xdr:rowOff>
    </xdr:from>
    <xdr:ext cx="534377" cy="259045"/>
    <xdr:sp macro="" textlink="">
      <xdr:nvSpPr>
        <xdr:cNvPr id="69" name="テキスト ボックス 68"/>
        <xdr:cNvSpPr txBox="1"/>
      </xdr:nvSpPr>
      <xdr:spPr>
        <a:xfrm>
          <a:off x="2641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133718</xdr:rowOff>
    </xdr:from>
    <xdr:to>
      <xdr:col>10</xdr:col>
      <xdr:colOff>114300</xdr:colOff>
      <xdr:row>34</xdr:row>
      <xdr:rowOff>62490</xdr:rowOff>
    </xdr:to>
    <xdr:cxnSp macro="">
      <xdr:nvCxnSpPr>
        <xdr:cNvPr id="70" name="直線コネクタ 69"/>
        <xdr:cNvCxnSpPr/>
      </xdr:nvCxnSpPr>
      <xdr:spPr>
        <a:xfrm flipV="1">
          <a:off x="1130300" y="5791568"/>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100702</xdr:rowOff>
    </xdr:from>
    <xdr:ext cx="534377" cy="259045"/>
    <xdr:sp macro="" textlink="">
      <xdr:nvSpPr>
        <xdr:cNvPr id="72" name="テキスト ボックス 71"/>
        <xdr:cNvSpPr txBox="1"/>
      </xdr:nvSpPr>
      <xdr:spPr>
        <a:xfrm>
          <a:off x="1752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72727</xdr:rowOff>
    </xdr:from>
    <xdr:to>
      <xdr:col>24</xdr:col>
      <xdr:colOff>114300</xdr:colOff>
      <xdr:row>34</xdr:row>
      <xdr:rowOff>2877</xdr:rowOff>
    </xdr:to>
    <xdr:sp macro="" textlink="">
      <xdr:nvSpPr>
        <xdr:cNvPr id="80" name="楕円 79"/>
        <xdr:cNvSpPr/>
      </xdr:nvSpPr>
      <xdr:spPr>
        <a:xfrm>
          <a:off x="4584700" y="57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95604</xdr:rowOff>
    </xdr:from>
    <xdr:ext cx="534377" cy="259045"/>
    <xdr:sp macro="" textlink="">
      <xdr:nvSpPr>
        <xdr:cNvPr id="81" name="人件費該当値テキスト"/>
        <xdr:cNvSpPr txBox="1"/>
      </xdr:nvSpPr>
      <xdr:spPr>
        <a:xfrm>
          <a:off x="4686300" y="55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114027</xdr:rowOff>
    </xdr:from>
    <xdr:to>
      <xdr:col>20</xdr:col>
      <xdr:colOff>38100</xdr:colOff>
      <xdr:row>34</xdr:row>
      <xdr:rowOff>44177</xdr:rowOff>
    </xdr:to>
    <xdr:sp macro="" textlink="">
      <xdr:nvSpPr>
        <xdr:cNvPr id="82" name="楕円 81"/>
        <xdr:cNvSpPr/>
      </xdr:nvSpPr>
      <xdr:spPr>
        <a:xfrm>
          <a:off x="3746500" y="57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60704</xdr:rowOff>
    </xdr:from>
    <xdr:ext cx="534377" cy="259045"/>
    <xdr:sp macro="" textlink="">
      <xdr:nvSpPr>
        <xdr:cNvPr id="83" name="テキスト ボックス 82"/>
        <xdr:cNvSpPr txBox="1"/>
      </xdr:nvSpPr>
      <xdr:spPr>
        <a:xfrm>
          <a:off x="3530111" y="55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109188</xdr:rowOff>
    </xdr:from>
    <xdr:to>
      <xdr:col>15</xdr:col>
      <xdr:colOff>101600</xdr:colOff>
      <xdr:row>34</xdr:row>
      <xdr:rowOff>39338</xdr:rowOff>
    </xdr:to>
    <xdr:sp macro="" textlink="">
      <xdr:nvSpPr>
        <xdr:cNvPr id="84" name="楕円 83"/>
        <xdr:cNvSpPr/>
      </xdr:nvSpPr>
      <xdr:spPr>
        <a:xfrm>
          <a:off x="2857500" y="576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30465</xdr:rowOff>
    </xdr:from>
    <xdr:ext cx="534377" cy="259045"/>
    <xdr:sp macro="" textlink="">
      <xdr:nvSpPr>
        <xdr:cNvPr id="85" name="テキスト ボックス 84"/>
        <xdr:cNvSpPr txBox="1"/>
      </xdr:nvSpPr>
      <xdr:spPr>
        <a:xfrm>
          <a:off x="2641111" y="58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82918</xdr:rowOff>
    </xdr:from>
    <xdr:to>
      <xdr:col>10</xdr:col>
      <xdr:colOff>165100</xdr:colOff>
      <xdr:row>34</xdr:row>
      <xdr:rowOff>13068</xdr:rowOff>
    </xdr:to>
    <xdr:sp macro="" textlink="">
      <xdr:nvSpPr>
        <xdr:cNvPr id="86" name="楕円 85"/>
        <xdr:cNvSpPr/>
      </xdr:nvSpPr>
      <xdr:spPr>
        <a:xfrm>
          <a:off x="1968500" y="574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29595</xdr:rowOff>
    </xdr:from>
    <xdr:ext cx="534377" cy="259045"/>
    <xdr:sp macro="" textlink="">
      <xdr:nvSpPr>
        <xdr:cNvPr id="87" name="テキスト ボックス 86"/>
        <xdr:cNvSpPr txBox="1"/>
      </xdr:nvSpPr>
      <xdr:spPr>
        <a:xfrm>
          <a:off x="1752111" y="55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11690</xdr:rowOff>
    </xdr:from>
    <xdr:to>
      <xdr:col>6</xdr:col>
      <xdr:colOff>38100</xdr:colOff>
      <xdr:row>34</xdr:row>
      <xdr:rowOff>113290</xdr:rowOff>
    </xdr:to>
    <xdr:sp macro="" textlink="">
      <xdr:nvSpPr>
        <xdr:cNvPr id="88" name="楕円 87"/>
        <xdr:cNvSpPr/>
      </xdr:nvSpPr>
      <xdr:spPr>
        <a:xfrm>
          <a:off x="1079500" y="58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129817</xdr:rowOff>
    </xdr:from>
    <xdr:ext cx="534377" cy="259045"/>
    <xdr:sp macro="" textlink="">
      <xdr:nvSpPr>
        <xdr:cNvPr id="89" name="テキスト ボックス 88"/>
        <xdr:cNvSpPr txBox="1"/>
      </xdr:nvSpPr>
      <xdr:spPr>
        <a:xfrm>
          <a:off x="863111" y="561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93510</xdr:rowOff>
    </xdr:from>
    <xdr:to>
      <xdr:col>24</xdr:col>
      <xdr:colOff>62865</xdr:colOff>
      <xdr:row>58</xdr:row>
      <xdr:rowOff>128525</xdr:rowOff>
    </xdr:to>
    <xdr:cxnSp macro="">
      <xdr:nvCxnSpPr>
        <xdr:cNvPr id="115" name="直線コネクタ 114"/>
        <xdr:cNvCxnSpPr/>
      </xdr:nvCxnSpPr>
      <xdr:spPr>
        <a:xfrm flipV="1">
          <a:off x="4633595" y="8837460"/>
          <a:ext cx="1270" cy="1235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132352</xdr:rowOff>
    </xdr:from>
    <xdr:ext cx="534377" cy="259045"/>
    <xdr:sp macro="" textlink="">
      <xdr:nvSpPr>
        <xdr:cNvPr id="116" name="物件費最小値テキスト"/>
        <xdr:cNvSpPr txBox="1"/>
      </xdr:nvSpPr>
      <xdr:spPr>
        <a:xfrm>
          <a:off x="4686300" y="100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128525</xdr:rowOff>
    </xdr:from>
    <xdr:to>
      <xdr:col>24</xdr:col>
      <xdr:colOff>152400</xdr:colOff>
      <xdr:row>58</xdr:row>
      <xdr:rowOff>128525</xdr:rowOff>
    </xdr:to>
    <xdr:cxnSp macro="">
      <xdr:nvCxnSpPr>
        <xdr:cNvPr id="117" name="直線コネクタ 116"/>
        <xdr:cNvCxnSpPr/>
      </xdr:nvCxnSpPr>
      <xdr:spPr>
        <a:xfrm>
          <a:off x="4546600" y="100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40187</xdr:rowOff>
    </xdr:from>
    <xdr:ext cx="599010" cy="259045"/>
    <xdr:sp macro="" textlink="">
      <xdr:nvSpPr>
        <xdr:cNvPr id="118" name="物件費最大値テキスト"/>
        <xdr:cNvSpPr txBox="1"/>
      </xdr:nvSpPr>
      <xdr:spPr>
        <a:xfrm>
          <a:off x="4686300" y="861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93510</xdr:rowOff>
    </xdr:from>
    <xdr:to>
      <xdr:col>24</xdr:col>
      <xdr:colOff>152400</xdr:colOff>
      <xdr:row>51</xdr:row>
      <xdr:rowOff>93510</xdr:rowOff>
    </xdr:to>
    <xdr:cxnSp macro="">
      <xdr:nvCxnSpPr>
        <xdr:cNvPr id="119" name="直線コネクタ 118"/>
        <xdr:cNvCxnSpPr/>
      </xdr:nvCxnSpPr>
      <xdr:spPr>
        <a:xfrm>
          <a:off x="4546600" y="883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3304</xdr:rowOff>
    </xdr:from>
    <xdr:to>
      <xdr:col>24</xdr:col>
      <xdr:colOff>63500</xdr:colOff>
      <xdr:row>58</xdr:row>
      <xdr:rowOff>9731</xdr:rowOff>
    </xdr:to>
    <xdr:cxnSp macro="">
      <xdr:nvCxnSpPr>
        <xdr:cNvPr id="120" name="直線コネクタ 119"/>
        <xdr:cNvCxnSpPr/>
      </xdr:nvCxnSpPr>
      <xdr:spPr>
        <a:xfrm flipV="1">
          <a:off x="3797300" y="9947404"/>
          <a:ext cx="8382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139516</xdr:rowOff>
    </xdr:from>
    <xdr:ext cx="534377" cy="259045"/>
    <xdr:sp macro="" textlink="">
      <xdr:nvSpPr>
        <xdr:cNvPr id="121" name="物件費平均値テキスト"/>
        <xdr:cNvSpPr txBox="1"/>
      </xdr:nvSpPr>
      <xdr:spPr>
        <a:xfrm>
          <a:off x="4686300" y="9912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161089</xdr:rowOff>
    </xdr:from>
    <xdr:to>
      <xdr:col>24</xdr:col>
      <xdr:colOff>114300</xdr:colOff>
      <xdr:row>58</xdr:row>
      <xdr:rowOff>91239</xdr:rowOff>
    </xdr:to>
    <xdr:sp macro="" textlink="">
      <xdr:nvSpPr>
        <xdr:cNvPr id="122" name="フローチャート: 判断 121"/>
        <xdr:cNvSpPr/>
      </xdr:nvSpPr>
      <xdr:spPr>
        <a:xfrm>
          <a:off x="4584700" y="99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9731</xdr:rowOff>
    </xdr:from>
    <xdr:to>
      <xdr:col>19</xdr:col>
      <xdr:colOff>177800</xdr:colOff>
      <xdr:row>58</xdr:row>
      <xdr:rowOff>11315</xdr:rowOff>
    </xdr:to>
    <xdr:cxnSp macro="">
      <xdr:nvCxnSpPr>
        <xdr:cNvPr id="123" name="直線コネクタ 122"/>
        <xdr:cNvCxnSpPr/>
      </xdr:nvCxnSpPr>
      <xdr:spPr>
        <a:xfrm flipV="1">
          <a:off x="2908300" y="9953831"/>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164112</xdr:rowOff>
    </xdr:from>
    <xdr:to>
      <xdr:col>20</xdr:col>
      <xdr:colOff>38100</xdr:colOff>
      <xdr:row>58</xdr:row>
      <xdr:rowOff>94262</xdr:rowOff>
    </xdr:to>
    <xdr:sp macro="" textlink="">
      <xdr:nvSpPr>
        <xdr:cNvPr id="124" name="フローチャート: 判断 123"/>
        <xdr:cNvSpPr/>
      </xdr:nvSpPr>
      <xdr:spPr>
        <a:xfrm>
          <a:off x="3746500" y="9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85389</xdr:rowOff>
    </xdr:from>
    <xdr:ext cx="534377" cy="259045"/>
    <xdr:sp macro="" textlink="">
      <xdr:nvSpPr>
        <xdr:cNvPr id="125" name="テキスト ボックス 124"/>
        <xdr:cNvSpPr txBox="1"/>
      </xdr:nvSpPr>
      <xdr:spPr>
        <a:xfrm>
          <a:off x="3530111" y="10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32709</xdr:rowOff>
    </xdr:from>
    <xdr:to>
      <xdr:col>15</xdr:col>
      <xdr:colOff>50800</xdr:colOff>
      <xdr:row>58</xdr:row>
      <xdr:rowOff>11315</xdr:rowOff>
    </xdr:to>
    <xdr:cxnSp macro="">
      <xdr:nvCxnSpPr>
        <xdr:cNvPr id="126" name="直線コネクタ 125"/>
        <xdr:cNvCxnSpPr/>
      </xdr:nvCxnSpPr>
      <xdr:spPr>
        <a:xfrm>
          <a:off x="2019300" y="9805359"/>
          <a:ext cx="889000" cy="1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162542</xdr:rowOff>
    </xdr:from>
    <xdr:to>
      <xdr:col>15</xdr:col>
      <xdr:colOff>101600</xdr:colOff>
      <xdr:row>58</xdr:row>
      <xdr:rowOff>92692</xdr:rowOff>
    </xdr:to>
    <xdr:sp macro="" textlink="">
      <xdr:nvSpPr>
        <xdr:cNvPr id="127" name="フローチャート: 判断 126"/>
        <xdr:cNvSpPr/>
      </xdr:nvSpPr>
      <xdr:spPr>
        <a:xfrm>
          <a:off x="2857500" y="99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83819</xdr:rowOff>
    </xdr:from>
    <xdr:ext cx="534377" cy="259045"/>
    <xdr:sp macro="" textlink="">
      <xdr:nvSpPr>
        <xdr:cNvPr id="128" name="テキスト ボックス 127"/>
        <xdr:cNvSpPr txBox="1"/>
      </xdr:nvSpPr>
      <xdr:spPr>
        <a:xfrm>
          <a:off x="2641111" y="100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152753</xdr:rowOff>
    </xdr:from>
    <xdr:to>
      <xdr:col>10</xdr:col>
      <xdr:colOff>114300</xdr:colOff>
      <xdr:row>57</xdr:row>
      <xdr:rowOff>32709</xdr:rowOff>
    </xdr:to>
    <xdr:cxnSp macro="">
      <xdr:nvCxnSpPr>
        <xdr:cNvPr id="129" name="直線コネクタ 128"/>
        <xdr:cNvCxnSpPr/>
      </xdr:nvCxnSpPr>
      <xdr:spPr>
        <a:xfrm>
          <a:off x="1130300" y="8725253"/>
          <a:ext cx="889000" cy="10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168185</xdr:rowOff>
    </xdr:from>
    <xdr:to>
      <xdr:col>10</xdr:col>
      <xdr:colOff>165100</xdr:colOff>
      <xdr:row>58</xdr:row>
      <xdr:rowOff>98335</xdr:rowOff>
    </xdr:to>
    <xdr:sp macro="" textlink="">
      <xdr:nvSpPr>
        <xdr:cNvPr id="130" name="フローチャート: 判断 129"/>
        <xdr:cNvSpPr/>
      </xdr:nvSpPr>
      <xdr:spPr>
        <a:xfrm>
          <a:off x="1968500" y="994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89462</xdr:rowOff>
    </xdr:from>
    <xdr:ext cx="534377" cy="259045"/>
    <xdr:sp macro="" textlink="">
      <xdr:nvSpPr>
        <xdr:cNvPr id="131" name="テキスト ボックス 130"/>
        <xdr:cNvSpPr txBox="1"/>
      </xdr:nvSpPr>
      <xdr:spPr>
        <a:xfrm>
          <a:off x="1752111" y="1003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2052</xdr:rowOff>
    </xdr:from>
    <xdr:to>
      <xdr:col>6</xdr:col>
      <xdr:colOff>38100</xdr:colOff>
      <xdr:row>58</xdr:row>
      <xdr:rowOff>103652</xdr:rowOff>
    </xdr:to>
    <xdr:sp macro="" textlink="">
      <xdr:nvSpPr>
        <xdr:cNvPr id="132" name="フローチャート: 判断 131"/>
        <xdr:cNvSpPr/>
      </xdr:nvSpPr>
      <xdr:spPr>
        <a:xfrm>
          <a:off x="1079500" y="9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94779</xdr:rowOff>
    </xdr:from>
    <xdr:ext cx="534377" cy="259045"/>
    <xdr:sp macro="" textlink="">
      <xdr:nvSpPr>
        <xdr:cNvPr id="133" name="テキスト ボックス 132"/>
        <xdr:cNvSpPr txBox="1"/>
      </xdr:nvSpPr>
      <xdr:spPr>
        <a:xfrm>
          <a:off x="863111" y="100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123954</xdr:rowOff>
    </xdr:from>
    <xdr:to>
      <xdr:col>24</xdr:col>
      <xdr:colOff>114300</xdr:colOff>
      <xdr:row>58</xdr:row>
      <xdr:rowOff>54104</xdr:rowOff>
    </xdr:to>
    <xdr:sp macro="" textlink="">
      <xdr:nvSpPr>
        <xdr:cNvPr id="139" name="楕円 138"/>
        <xdr:cNvSpPr/>
      </xdr:nvSpPr>
      <xdr:spPr>
        <a:xfrm>
          <a:off x="4584700" y="98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83331</xdr:rowOff>
    </xdr:from>
    <xdr:ext cx="534377" cy="259045"/>
    <xdr:sp macro="" textlink="">
      <xdr:nvSpPr>
        <xdr:cNvPr id="140" name="物件費該当値テキスト"/>
        <xdr:cNvSpPr txBox="1"/>
      </xdr:nvSpPr>
      <xdr:spPr>
        <a:xfrm>
          <a:off x="4686300"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130381</xdr:rowOff>
    </xdr:from>
    <xdr:to>
      <xdr:col>20</xdr:col>
      <xdr:colOff>38100</xdr:colOff>
      <xdr:row>58</xdr:row>
      <xdr:rowOff>60531</xdr:rowOff>
    </xdr:to>
    <xdr:sp macro="" textlink="">
      <xdr:nvSpPr>
        <xdr:cNvPr id="141" name="楕円 140"/>
        <xdr:cNvSpPr/>
      </xdr:nvSpPr>
      <xdr:spPr>
        <a:xfrm>
          <a:off x="3746500" y="99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77058</xdr:rowOff>
    </xdr:from>
    <xdr:ext cx="534377" cy="259045"/>
    <xdr:sp macro="" textlink="">
      <xdr:nvSpPr>
        <xdr:cNvPr id="142" name="テキスト ボックス 141"/>
        <xdr:cNvSpPr txBox="1"/>
      </xdr:nvSpPr>
      <xdr:spPr>
        <a:xfrm>
          <a:off x="3530111" y="967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131965</xdr:rowOff>
    </xdr:from>
    <xdr:to>
      <xdr:col>15</xdr:col>
      <xdr:colOff>101600</xdr:colOff>
      <xdr:row>58</xdr:row>
      <xdr:rowOff>62115</xdr:rowOff>
    </xdr:to>
    <xdr:sp macro="" textlink="">
      <xdr:nvSpPr>
        <xdr:cNvPr id="143" name="楕円 142"/>
        <xdr:cNvSpPr/>
      </xdr:nvSpPr>
      <xdr:spPr>
        <a:xfrm>
          <a:off x="2857500" y="99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78642</xdr:rowOff>
    </xdr:from>
    <xdr:ext cx="534377" cy="259045"/>
    <xdr:sp macro="" textlink="">
      <xdr:nvSpPr>
        <xdr:cNvPr id="144" name="テキスト ボックス 143"/>
        <xdr:cNvSpPr txBox="1"/>
      </xdr:nvSpPr>
      <xdr:spPr>
        <a:xfrm>
          <a:off x="2641111" y="96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153359</xdr:rowOff>
    </xdr:from>
    <xdr:to>
      <xdr:col>10</xdr:col>
      <xdr:colOff>165100</xdr:colOff>
      <xdr:row>57</xdr:row>
      <xdr:rowOff>83509</xdr:rowOff>
    </xdr:to>
    <xdr:sp macro="" textlink="">
      <xdr:nvSpPr>
        <xdr:cNvPr id="145" name="楕円 144"/>
        <xdr:cNvSpPr/>
      </xdr:nvSpPr>
      <xdr:spPr>
        <a:xfrm>
          <a:off x="1968500" y="97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100036</xdr:rowOff>
    </xdr:from>
    <xdr:ext cx="599010" cy="259045"/>
    <xdr:sp macro="" textlink="">
      <xdr:nvSpPr>
        <xdr:cNvPr id="146" name="テキスト ボックス 145"/>
        <xdr:cNvSpPr txBox="1"/>
      </xdr:nvSpPr>
      <xdr:spPr>
        <a:xfrm>
          <a:off x="1719795" y="952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101953</xdr:rowOff>
    </xdr:from>
    <xdr:to>
      <xdr:col>6</xdr:col>
      <xdr:colOff>38100</xdr:colOff>
      <xdr:row>51</xdr:row>
      <xdr:rowOff>32103</xdr:rowOff>
    </xdr:to>
    <xdr:sp macro="" textlink="">
      <xdr:nvSpPr>
        <xdr:cNvPr id="147" name="楕円 146"/>
        <xdr:cNvSpPr/>
      </xdr:nvSpPr>
      <xdr:spPr>
        <a:xfrm>
          <a:off x="1079500" y="86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48630</xdr:rowOff>
    </xdr:from>
    <xdr:ext cx="599010" cy="259045"/>
    <xdr:sp macro="" textlink="">
      <xdr:nvSpPr>
        <xdr:cNvPr id="148" name="テキスト ボックス 147"/>
        <xdr:cNvSpPr txBox="1"/>
      </xdr:nvSpPr>
      <xdr:spPr>
        <a:xfrm>
          <a:off x="830795" y="844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4" name="直線コネクタ 173"/>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5"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6" name="直線コネクタ 175"/>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7"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8" name="直線コネクタ 177"/>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115239</xdr:rowOff>
    </xdr:from>
    <xdr:to>
      <xdr:col>24</xdr:col>
      <xdr:colOff>63500</xdr:colOff>
      <xdr:row>78</xdr:row>
      <xdr:rowOff>144207</xdr:rowOff>
    </xdr:to>
    <xdr:cxnSp macro="">
      <xdr:nvCxnSpPr>
        <xdr:cNvPr id="179" name="直線コネクタ 178"/>
        <xdr:cNvCxnSpPr/>
      </xdr:nvCxnSpPr>
      <xdr:spPr>
        <a:xfrm flipV="1">
          <a:off x="3797300" y="13488339"/>
          <a:ext cx="8382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80"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81" name="フローチャート: 判断 180"/>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107370</xdr:rowOff>
    </xdr:from>
    <xdr:to>
      <xdr:col>19</xdr:col>
      <xdr:colOff>177800</xdr:colOff>
      <xdr:row>78</xdr:row>
      <xdr:rowOff>144207</xdr:rowOff>
    </xdr:to>
    <xdr:cxnSp macro="">
      <xdr:nvCxnSpPr>
        <xdr:cNvPr id="182" name="直線コネクタ 181"/>
        <xdr:cNvCxnSpPr/>
      </xdr:nvCxnSpPr>
      <xdr:spPr>
        <a:xfrm>
          <a:off x="2908300" y="13480470"/>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3" name="フローチャート: 判断 182"/>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4" name="テキスト ボックス 183"/>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106749</xdr:rowOff>
    </xdr:from>
    <xdr:to>
      <xdr:col>15</xdr:col>
      <xdr:colOff>50800</xdr:colOff>
      <xdr:row>78</xdr:row>
      <xdr:rowOff>107370</xdr:rowOff>
    </xdr:to>
    <xdr:cxnSp macro="">
      <xdr:nvCxnSpPr>
        <xdr:cNvPr id="185" name="直線コネクタ 184"/>
        <xdr:cNvCxnSpPr/>
      </xdr:nvCxnSpPr>
      <xdr:spPr>
        <a:xfrm>
          <a:off x="2019300" y="13479849"/>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21724</xdr:rowOff>
    </xdr:from>
    <xdr:to>
      <xdr:col>15</xdr:col>
      <xdr:colOff>101600</xdr:colOff>
      <xdr:row>78</xdr:row>
      <xdr:rowOff>123324</xdr:rowOff>
    </xdr:to>
    <xdr:sp macro="" textlink="">
      <xdr:nvSpPr>
        <xdr:cNvPr id="186" name="フローチャート: 判断 185"/>
        <xdr:cNvSpPr/>
      </xdr:nvSpPr>
      <xdr:spPr>
        <a:xfrm>
          <a:off x="2857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139851</xdr:rowOff>
    </xdr:from>
    <xdr:ext cx="469744" cy="259045"/>
    <xdr:sp macro="" textlink="">
      <xdr:nvSpPr>
        <xdr:cNvPr id="187" name="テキスト ボックス 186"/>
        <xdr:cNvSpPr txBox="1"/>
      </xdr:nvSpPr>
      <xdr:spPr>
        <a:xfrm>
          <a:off x="2673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106749</xdr:rowOff>
    </xdr:from>
    <xdr:to>
      <xdr:col>10</xdr:col>
      <xdr:colOff>114300</xdr:colOff>
      <xdr:row>78</xdr:row>
      <xdr:rowOff>109558</xdr:rowOff>
    </xdr:to>
    <xdr:cxnSp macro="">
      <xdr:nvCxnSpPr>
        <xdr:cNvPr id="188" name="直線コネクタ 187"/>
        <xdr:cNvCxnSpPr/>
      </xdr:nvCxnSpPr>
      <xdr:spPr>
        <a:xfrm flipV="1">
          <a:off x="1130300" y="13479849"/>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9" name="フローチャート: 判断 188"/>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90" name="テキスト ボックス 189"/>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91" name="フローチャート: 判断 190"/>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2" name="テキスト ボックス 191"/>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64439</xdr:rowOff>
    </xdr:from>
    <xdr:to>
      <xdr:col>24</xdr:col>
      <xdr:colOff>114300</xdr:colOff>
      <xdr:row>78</xdr:row>
      <xdr:rowOff>166039</xdr:rowOff>
    </xdr:to>
    <xdr:sp macro="" textlink="">
      <xdr:nvSpPr>
        <xdr:cNvPr id="198" name="楕円 197"/>
        <xdr:cNvSpPr/>
      </xdr:nvSpPr>
      <xdr:spPr>
        <a:xfrm>
          <a:off x="45847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42866</xdr:rowOff>
    </xdr:from>
    <xdr:ext cx="469744" cy="259045"/>
    <xdr:sp macro="" textlink="">
      <xdr:nvSpPr>
        <xdr:cNvPr id="199" name="維持補修費該当値テキスト"/>
        <xdr:cNvSpPr txBox="1"/>
      </xdr:nvSpPr>
      <xdr:spPr>
        <a:xfrm>
          <a:off x="4686300" y="134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93407</xdr:rowOff>
    </xdr:from>
    <xdr:to>
      <xdr:col>20</xdr:col>
      <xdr:colOff>38100</xdr:colOff>
      <xdr:row>79</xdr:row>
      <xdr:rowOff>23557</xdr:rowOff>
    </xdr:to>
    <xdr:sp macro="" textlink="">
      <xdr:nvSpPr>
        <xdr:cNvPr id="200" name="楕円 199"/>
        <xdr:cNvSpPr/>
      </xdr:nvSpPr>
      <xdr:spPr>
        <a:xfrm>
          <a:off x="3746500" y="134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14684</xdr:rowOff>
    </xdr:from>
    <xdr:ext cx="469744" cy="259045"/>
    <xdr:sp macro="" textlink="">
      <xdr:nvSpPr>
        <xdr:cNvPr id="201" name="テキスト ボックス 200"/>
        <xdr:cNvSpPr txBox="1"/>
      </xdr:nvSpPr>
      <xdr:spPr>
        <a:xfrm>
          <a:off x="3562428" y="1355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56570</xdr:rowOff>
    </xdr:from>
    <xdr:to>
      <xdr:col>15</xdr:col>
      <xdr:colOff>101600</xdr:colOff>
      <xdr:row>78</xdr:row>
      <xdr:rowOff>158170</xdr:rowOff>
    </xdr:to>
    <xdr:sp macro="" textlink="">
      <xdr:nvSpPr>
        <xdr:cNvPr id="202" name="楕円 201"/>
        <xdr:cNvSpPr/>
      </xdr:nvSpPr>
      <xdr:spPr>
        <a:xfrm>
          <a:off x="2857500" y="134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149297</xdr:rowOff>
    </xdr:from>
    <xdr:ext cx="469744" cy="259045"/>
    <xdr:sp macro="" textlink="">
      <xdr:nvSpPr>
        <xdr:cNvPr id="203" name="テキスト ボックス 202"/>
        <xdr:cNvSpPr txBox="1"/>
      </xdr:nvSpPr>
      <xdr:spPr>
        <a:xfrm>
          <a:off x="2673428" y="1352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55949</xdr:rowOff>
    </xdr:from>
    <xdr:to>
      <xdr:col>10</xdr:col>
      <xdr:colOff>165100</xdr:colOff>
      <xdr:row>78</xdr:row>
      <xdr:rowOff>157549</xdr:rowOff>
    </xdr:to>
    <xdr:sp macro="" textlink="">
      <xdr:nvSpPr>
        <xdr:cNvPr id="204" name="楕円 203"/>
        <xdr:cNvSpPr/>
      </xdr:nvSpPr>
      <xdr:spPr>
        <a:xfrm>
          <a:off x="1968500" y="134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148676</xdr:rowOff>
    </xdr:from>
    <xdr:ext cx="469744" cy="259045"/>
    <xdr:sp macro="" textlink="">
      <xdr:nvSpPr>
        <xdr:cNvPr id="205" name="テキスト ボックス 204"/>
        <xdr:cNvSpPr txBox="1"/>
      </xdr:nvSpPr>
      <xdr:spPr>
        <a:xfrm>
          <a:off x="1784428" y="1352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58758</xdr:rowOff>
    </xdr:from>
    <xdr:to>
      <xdr:col>6</xdr:col>
      <xdr:colOff>38100</xdr:colOff>
      <xdr:row>78</xdr:row>
      <xdr:rowOff>160358</xdr:rowOff>
    </xdr:to>
    <xdr:sp macro="" textlink="">
      <xdr:nvSpPr>
        <xdr:cNvPr id="206" name="楕円 205"/>
        <xdr:cNvSpPr/>
      </xdr:nvSpPr>
      <xdr:spPr>
        <a:xfrm>
          <a:off x="1079500" y="134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151485</xdr:rowOff>
    </xdr:from>
    <xdr:ext cx="469744" cy="259045"/>
    <xdr:sp macro="" textlink="">
      <xdr:nvSpPr>
        <xdr:cNvPr id="207" name="テキスト ボックス 206"/>
        <xdr:cNvSpPr txBox="1"/>
      </xdr:nvSpPr>
      <xdr:spPr>
        <a:xfrm>
          <a:off x="895428" y="1352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2" name="直線コネクタ 231"/>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3"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4" name="直線コネクタ 233"/>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5"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6" name="直線コネクタ 235"/>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139357</xdr:rowOff>
    </xdr:from>
    <xdr:to>
      <xdr:col>24</xdr:col>
      <xdr:colOff>63500</xdr:colOff>
      <xdr:row>93</xdr:row>
      <xdr:rowOff>145244</xdr:rowOff>
    </xdr:to>
    <xdr:cxnSp macro="">
      <xdr:nvCxnSpPr>
        <xdr:cNvPr id="237" name="直線コネクタ 236"/>
        <xdr:cNvCxnSpPr/>
      </xdr:nvCxnSpPr>
      <xdr:spPr>
        <a:xfrm>
          <a:off x="3797300" y="16084207"/>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8"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9" name="フローチャート: 判断 238"/>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139357</xdr:rowOff>
    </xdr:from>
    <xdr:to>
      <xdr:col>19</xdr:col>
      <xdr:colOff>177800</xdr:colOff>
      <xdr:row>94</xdr:row>
      <xdr:rowOff>70549</xdr:rowOff>
    </xdr:to>
    <xdr:cxnSp macro="">
      <xdr:nvCxnSpPr>
        <xdr:cNvPr id="240" name="直線コネクタ 239"/>
        <xdr:cNvCxnSpPr/>
      </xdr:nvCxnSpPr>
      <xdr:spPr>
        <a:xfrm flipV="1">
          <a:off x="2908300" y="16084207"/>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41" name="フローチャート: 判断 240"/>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2" name="テキスト ボックス 241"/>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70549</xdr:rowOff>
    </xdr:from>
    <xdr:to>
      <xdr:col>15</xdr:col>
      <xdr:colOff>50800</xdr:colOff>
      <xdr:row>94</xdr:row>
      <xdr:rowOff>74892</xdr:rowOff>
    </xdr:to>
    <xdr:cxnSp macro="">
      <xdr:nvCxnSpPr>
        <xdr:cNvPr id="243" name="直線コネクタ 242"/>
        <xdr:cNvCxnSpPr/>
      </xdr:nvCxnSpPr>
      <xdr:spPr>
        <a:xfrm flipV="1">
          <a:off x="2019300" y="1618684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47180</xdr:rowOff>
    </xdr:from>
    <xdr:to>
      <xdr:col>15</xdr:col>
      <xdr:colOff>101600</xdr:colOff>
      <xdr:row>93</xdr:row>
      <xdr:rowOff>148780</xdr:rowOff>
    </xdr:to>
    <xdr:sp macro="" textlink="">
      <xdr:nvSpPr>
        <xdr:cNvPr id="244" name="フローチャート: 判断 243"/>
        <xdr:cNvSpPr/>
      </xdr:nvSpPr>
      <xdr:spPr>
        <a:xfrm>
          <a:off x="2857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165307</xdr:rowOff>
    </xdr:from>
    <xdr:ext cx="534377" cy="259045"/>
    <xdr:sp macro="" textlink="">
      <xdr:nvSpPr>
        <xdr:cNvPr id="245" name="テキスト ボックス 244"/>
        <xdr:cNvSpPr txBox="1"/>
      </xdr:nvSpPr>
      <xdr:spPr>
        <a:xfrm>
          <a:off x="2641111" y="157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74892</xdr:rowOff>
    </xdr:from>
    <xdr:to>
      <xdr:col>10</xdr:col>
      <xdr:colOff>114300</xdr:colOff>
      <xdr:row>94</xdr:row>
      <xdr:rowOff>171341</xdr:rowOff>
    </xdr:to>
    <xdr:cxnSp macro="">
      <xdr:nvCxnSpPr>
        <xdr:cNvPr id="246" name="直線コネクタ 245"/>
        <xdr:cNvCxnSpPr/>
      </xdr:nvCxnSpPr>
      <xdr:spPr>
        <a:xfrm flipV="1">
          <a:off x="1130300" y="16191192"/>
          <a:ext cx="889000" cy="9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7" name="フローチャート: 判断 246"/>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8" name="テキスト ボックス 247"/>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9" name="フローチャート: 判断 248"/>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50" name="テキスト ボックス 249"/>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94444</xdr:rowOff>
    </xdr:from>
    <xdr:to>
      <xdr:col>24</xdr:col>
      <xdr:colOff>114300</xdr:colOff>
      <xdr:row>94</xdr:row>
      <xdr:rowOff>24594</xdr:rowOff>
    </xdr:to>
    <xdr:sp macro="" textlink="">
      <xdr:nvSpPr>
        <xdr:cNvPr id="256" name="楕円 255"/>
        <xdr:cNvSpPr/>
      </xdr:nvSpPr>
      <xdr:spPr>
        <a:xfrm>
          <a:off x="4584700" y="160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117321</xdr:rowOff>
    </xdr:from>
    <xdr:ext cx="534377" cy="259045"/>
    <xdr:sp macro="" textlink="">
      <xdr:nvSpPr>
        <xdr:cNvPr id="257" name="扶助費該当値テキスト"/>
        <xdr:cNvSpPr txBox="1"/>
      </xdr:nvSpPr>
      <xdr:spPr>
        <a:xfrm>
          <a:off x="4686300" y="1589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88557</xdr:rowOff>
    </xdr:from>
    <xdr:to>
      <xdr:col>20</xdr:col>
      <xdr:colOff>38100</xdr:colOff>
      <xdr:row>94</xdr:row>
      <xdr:rowOff>18707</xdr:rowOff>
    </xdr:to>
    <xdr:sp macro="" textlink="">
      <xdr:nvSpPr>
        <xdr:cNvPr id="258" name="楕円 257"/>
        <xdr:cNvSpPr/>
      </xdr:nvSpPr>
      <xdr:spPr>
        <a:xfrm>
          <a:off x="3746500" y="160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35234</xdr:rowOff>
    </xdr:from>
    <xdr:ext cx="534377" cy="259045"/>
    <xdr:sp macro="" textlink="">
      <xdr:nvSpPr>
        <xdr:cNvPr id="259" name="テキスト ボックス 258"/>
        <xdr:cNvSpPr txBox="1"/>
      </xdr:nvSpPr>
      <xdr:spPr>
        <a:xfrm>
          <a:off x="3530111" y="1580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19749</xdr:rowOff>
    </xdr:from>
    <xdr:to>
      <xdr:col>15</xdr:col>
      <xdr:colOff>101600</xdr:colOff>
      <xdr:row>94</xdr:row>
      <xdr:rowOff>121349</xdr:rowOff>
    </xdr:to>
    <xdr:sp macro="" textlink="">
      <xdr:nvSpPr>
        <xdr:cNvPr id="260" name="楕円 259"/>
        <xdr:cNvSpPr/>
      </xdr:nvSpPr>
      <xdr:spPr>
        <a:xfrm>
          <a:off x="2857500" y="161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112476</xdr:rowOff>
    </xdr:from>
    <xdr:ext cx="534377" cy="259045"/>
    <xdr:sp macro="" textlink="">
      <xdr:nvSpPr>
        <xdr:cNvPr id="261" name="テキスト ボックス 260"/>
        <xdr:cNvSpPr txBox="1"/>
      </xdr:nvSpPr>
      <xdr:spPr>
        <a:xfrm>
          <a:off x="2641111" y="16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24092</xdr:rowOff>
    </xdr:from>
    <xdr:to>
      <xdr:col>10</xdr:col>
      <xdr:colOff>165100</xdr:colOff>
      <xdr:row>94</xdr:row>
      <xdr:rowOff>125692</xdr:rowOff>
    </xdr:to>
    <xdr:sp macro="" textlink="">
      <xdr:nvSpPr>
        <xdr:cNvPr id="262" name="楕円 261"/>
        <xdr:cNvSpPr/>
      </xdr:nvSpPr>
      <xdr:spPr>
        <a:xfrm>
          <a:off x="1968500" y="161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116819</xdr:rowOff>
    </xdr:from>
    <xdr:ext cx="534377" cy="259045"/>
    <xdr:sp macro="" textlink="">
      <xdr:nvSpPr>
        <xdr:cNvPr id="263" name="テキスト ボックス 262"/>
        <xdr:cNvSpPr txBox="1"/>
      </xdr:nvSpPr>
      <xdr:spPr>
        <a:xfrm>
          <a:off x="1752111" y="1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120541</xdr:rowOff>
    </xdr:from>
    <xdr:to>
      <xdr:col>6</xdr:col>
      <xdr:colOff>38100</xdr:colOff>
      <xdr:row>95</xdr:row>
      <xdr:rowOff>50691</xdr:rowOff>
    </xdr:to>
    <xdr:sp macro="" textlink="">
      <xdr:nvSpPr>
        <xdr:cNvPr id="264" name="楕円 263"/>
        <xdr:cNvSpPr/>
      </xdr:nvSpPr>
      <xdr:spPr>
        <a:xfrm>
          <a:off x="1079500" y="1623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41818</xdr:rowOff>
    </xdr:from>
    <xdr:ext cx="534377" cy="259045"/>
    <xdr:sp macro="" textlink="">
      <xdr:nvSpPr>
        <xdr:cNvPr id="265" name="テキスト ボックス 264"/>
        <xdr:cNvSpPr txBox="1"/>
      </xdr:nvSpPr>
      <xdr:spPr>
        <a:xfrm>
          <a:off x="863111" y="163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9" name="直線コネクタ 288"/>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90"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91" name="直線コネクタ 290"/>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2"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3" name="直線コネクタ 292"/>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24569</xdr:rowOff>
    </xdr:from>
    <xdr:to>
      <xdr:col>55</xdr:col>
      <xdr:colOff>0</xdr:colOff>
      <xdr:row>35</xdr:row>
      <xdr:rowOff>137452</xdr:rowOff>
    </xdr:to>
    <xdr:cxnSp macro="">
      <xdr:nvCxnSpPr>
        <xdr:cNvPr id="294" name="直線コネクタ 293"/>
        <xdr:cNvCxnSpPr/>
      </xdr:nvCxnSpPr>
      <xdr:spPr>
        <a:xfrm>
          <a:off x="9639300" y="6025319"/>
          <a:ext cx="838200" cy="1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5"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6" name="フローチャート: 判断 295"/>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122471</xdr:rowOff>
    </xdr:from>
    <xdr:to>
      <xdr:col>50</xdr:col>
      <xdr:colOff>114300</xdr:colOff>
      <xdr:row>35</xdr:row>
      <xdr:rowOff>24569</xdr:rowOff>
    </xdr:to>
    <xdr:cxnSp macro="">
      <xdr:nvCxnSpPr>
        <xdr:cNvPr id="297" name="直線コネクタ 296"/>
        <xdr:cNvCxnSpPr/>
      </xdr:nvCxnSpPr>
      <xdr:spPr>
        <a:xfrm>
          <a:off x="8750300" y="5951771"/>
          <a:ext cx="889000" cy="7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8" name="フローチャート: 判断 297"/>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9" name="テキスト ボックス 298"/>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122471</xdr:rowOff>
    </xdr:from>
    <xdr:to>
      <xdr:col>45</xdr:col>
      <xdr:colOff>177800</xdr:colOff>
      <xdr:row>34</xdr:row>
      <xdr:rowOff>124620</xdr:rowOff>
    </xdr:to>
    <xdr:cxnSp macro="">
      <xdr:nvCxnSpPr>
        <xdr:cNvPr id="300" name="直線コネクタ 299"/>
        <xdr:cNvCxnSpPr/>
      </xdr:nvCxnSpPr>
      <xdr:spPr>
        <a:xfrm flipV="1">
          <a:off x="7861300" y="595177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301" name="フローチャート: 判断 300"/>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302" name="テキスト ボックス 301"/>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170325</xdr:rowOff>
    </xdr:from>
    <xdr:to>
      <xdr:col>41</xdr:col>
      <xdr:colOff>50800</xdr:colOff>
      <xdr:row>34</xdr:row>
      <xdr:rowOff>124620</xdr:rowOff>
    </xdr:to>
    <xdr:cxnSp macro="">
      <xdr:nvCxnSpPr>
        <xdr:cNvPr id="303" name="直線コネクタ 302"/>
        <xdr:cNvCxnSpPr/>
      </xdr:nvCxnSpPr>
      <xdr:spPr>
        <a:xfrm>
          <a:off x="6972300" y="5656725"/>
          <a:ext cx="889000" cy="29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4" name="フローチャート: 判断 303"/>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5" name="テキスト ボックス 304"/>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6" name="フローチャート: 判断 305"/>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7" name="テキスト ボックス 306"/>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86652</xdr:rowOff>
    </xdr:from>
    <xdr:to>
      <xdr:col>55</xdr:col>
      <xdr:colOff>50800</xdr:colOff>
      <xdr:row>36</xdr:row>
      <xdr:rowOff>16802</xdr:rowOff>
    </xdr:to>
    <xdr:sp macro="" textlink="">
      <xdr:nvSpPr>
        <xdr:cNvPr id="313" name="楕円 312"/>
        <xdr:cNvSpPr/>
      </xdr:nvSpPr>
      <xdr:spPr>
        <a:xfrm>
          <a:off x="10426700" y="60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109529</xdr:rowOff>
    </xdr:from>
    <xdr:ext cx="534377" cy="259045"/>
    <xdr:sp macro="" textlink="">
      <xdr:nvSpPr>
        <xdr:cNvPr id="314" name="補助費等該当値テキスト"/>
        <xdr:cNvSpPr txBox="1"/>
      </xdr:nvSpPr>
      <xdr:spPr>
        <a:xfrm>
          <a:off x="10528300" y="59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145219</xdr:rowOff>
    </xdr:from>
    <xdr:to>
      <xdr:col>50</xdr:col>
      <xdr:colOff>165100</xdr:colOff>
      <xdr:row>35</xdr:row>
      <xdr:rowOff>75369</xdr:rowOff>
    </xdr:to>
    <xdr:sp macro="" textlink="">
      <xdr:nvSpPr>
        <xdr:cNvPr id="315" name="楕円 314"/>
        <xdr:cNvSpPr/>
      </xdr:nvSpPr>
      <xdr:spPr>
        <a:xfrm>
          <a:off x="9588500" y="59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91896</xdr:rowOff>
    </xdr:from>
    <xdr:ext cx="534377" cy="259045"/>
    <xdr:sp macro="" textlink="">
      <xdr:nvSpPr>
        <xdr:cNvPr id="316" name="テキスト ボックス 315"/>
        <xdr:cNvSpPr txBox="1"/>
      </xdr:nvSpPr>
      <xdr:spPr>
        <a:xfrm>
          <a:off x="9372111" y="574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71671</xdr:rowOff>
    </xdr:from>
    <xdr:to>
      <xdr:col>46</xdr:col>
      <xdr:colOff>38100</xdr:colOff>
      <xdr:row>35</xdr:row>
      <xdr:rowOff>1821</xdr:rowOff>
    </xdr:to>
    <xdr:sp macro="" textlink="">
      <xdr:nvSpPr>
        <xdr:cNvPr id="317" name="楕円 316"/>
        <xdr:cNvSpPr/>
      </xdr:nvSpPr>
      <xdr:spPr>
        <a:xfrm>
          <a:off x="8699500" y="59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18348</xdr:rowOff>
    </xdr:from>
    <xdr:ext cx="599010" cy="259045"/>
    <xdr:sp macro="" textlink="">
      <xdr:nvSpPr>
        <xdr:cNvPr id="318" name="テキスト ボックス 317"/>
        <xdr:cNvSpPr txBox="1"/>
      </xdr:nvSpPr>
      <xdr:spPr>
        <a:xfrm>
          <a:off x="8450795" y="567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73820</xdr:rowOff>
    </xdr:from>
    <xdr:to>
      <xdr:col>41</xdr:col>
      <xdr:colOff>101600</xdr:colOff>
      <xdr:row>35</xdr:row>
      <xdr:rowOff>3970</xdr:rowOff>
    </xdr:to>
    <xdr:sp macro="" textlink="">
      <xdr:nvSpPr>
        <xdr:cNvPr id="319" name="楕円 318"/>
        <xdr:cNvSpPr/>
      </xdr:nvSpPr>
      <xdr:spPr>
        <a:xfrm>
          <a:off x="7810500" y="59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20497</xdr:rowOff>
    </xdr:from>
    <xdr:ext cx="599010" cy="259045"/>
    <xdr:sp macro="" textlink="">
      <xdr:nvSpPr>
        <xdr:cNvPr id="320" name="テキスト ボックス 319"/>
        <xdr:cNvSpPr txBox="1"/>
      </xdr:nvSpPr>
      <xdr:spPr>
        <a:xfrm>
          <a:off x="7561795" y="567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119525</xdr:rowOff>
    </xdr:from>
    <xdr:to>
      <xdr:col>36</xdr:col>
      <xdr:colOff>165100</xdr:colOff>
      <xdr:row>33</xdr:row>
      <xdr:rowOff>49675</xdr:rowOff>
    </xdr:to>
    <xdr:sp macro="" textlink="">
      <xdr:nvSpPr>
        <xdr:cNvPr id="321" name="楕円 320"/>
        <xdr:cNvSpPr/>
      </xdr:nvSpPr>
      <xdr:spPr>
        <a:xfrm>
          <a:off x="6921500" y="56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66202</xdr:rowOff>
    </xdr:from>
    <xdr:ext cx="599010" cy="259045"/>
    <xdr:sp macro="" textlink="">
      <xdr:nvSpPr>
        <xdr:cNvPr id="322" name="テキスト ボックス 321"/>
        <xdr:cNvSpPr txBox="1"/>
      </xdr:nvSpPr>
      <xdr:spPr>
        <a:xfrm>
          <a:off x="6672795" y="538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8" name="直線コネクタ 347"/>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9"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50" name="直線コネクタ 349"/>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51"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2" name="直線コネクタ 351"/>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121186</xdr:rowOff>
    </xdr:from>
    <xdr:to>
      <xdr:col>55</xdr:col>
      <xdr:colOff>0</xdr:colOff>
      <xdr:row>56</xdr:row>
      <xdr:rowOff>39085</xdr:rowOff>
    </xdr:to>
    <xdr:cxnSp macro="">
      <xdr:nvCxnSpPr>
        <xdr:cNvPr id="353" name="直線コネクタ 352"/>
        <xdr:cNvCxnSpPr/>
      </xdr:nvCxnSpPr>
      <xdr:spPr>
        <a:xfrm>
          <a:off x="9639300" y="9379486"/>
          <a:ext cx="838200" cy="26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4"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5" name="フローチャート: 判断 354"/>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121186</xdr:rowOff>
    </xdr:from>
    <xdr:to>
      <xdr:col>50</xdr:col>
      <xdr:colOff>114300</xdr:colOff>
      <xdr:row>55</xdr:row>
      <xdr:rowOff>14677</xdr:rowOff>
    </xdr:to>
    <xdr:cxnSp macro="">
      <xdr:nvCxnSpPr>
        <xdr:cNvPr id="356" name="直線コネクタ 355"/>
        <xdr:cNvCxnSpPr/>
      </xdr:nvCxnSpPr>
      <xdr:spPr>
        <a:xfrm flipV="1">
          <a:off x="8750300" y="9379486"/>
          <a:ext cx="889000" cy="6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7" name="フローチャート: 判断 356"/>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8" name="テキスト ボックス 357"/>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14677</xdr:rowOff>
    </xdr:from>
    <xdr:to>
      <xdr:col>45</xdr:col>
      <xdr:colOff>177800</xdr:colOff>
      <xdr:row>55</xdr:row>
      <xdr:rowOff>32647</xdr:rowOff>
    </xdr:to>
    <xdr:cxnSp macro="">
      <xdr:nvCxnSpPr>
        <xdr:cNvPr id="359" name="直線コネクタ 358"/>
        <xdr:cNvCxnSpPr/>
      </xdr:nvCxnSpPr>
      <xdr:spPr>
        <a:xfrm flipV="1">
          <a:off x="7861300" y="9444427"/>
          <a:ext cx="8890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79987</xdr:rowOff>
    </xdr:from>
    <xdr:to>
      <xdr:col>46</xdr:col>
      <xdr:colOff>38100</xdr:colOff>
      <xdr:row>59</xdr:row>
      <xdr:rowOff>10137</xdr:rowOff>
    </xdr:to>
    <xdr:sp macro="" textlink="">
      <xdr:nvSpPr>
        <xdr:cNvPr id="360" name="フローチャート: 判断 359"/>
        <xdr:cNvSpPr/>
      </xdr:nvSpPr>
      <xdr:spPr>
        <a:xfrm>
          <a:off x="8699500" y="1002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1264</xdr:rowOff>
    </xdr:from>
    <xdr:ext cx="534377" cy="259045"/>
    <xdr:sp macro="" textlink="">
      <xdr:nvSpPr>
        <xdr:cNvPr id="361" name="テキスト ボックス 360"/>
        <xdr:cNvSpPr txBox="1"/>
      </xdr:nvSpPr>
      <xdr:spPr>
        <a:xfrm>
          <a:off x="8483111" y="101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32647</xdr:rowOff>
    </xdr:from>
    <xdr:to>
      <xdr:col>41</xdr:col>
      <xdr:colOff>50800</xdr:colOff>
      <xdr:row>57</xdr:row>
      <xdr:rowOff>3768</xdr:rowOff>
    </xdr:to>
    <xdr:cxnSp macro="">
      <xdr:nvCxnSpPr>
        <xdr:cNvPr id="362" name="直線コネクタ 361"/>
        <xdr:cNvCxnSpPr/>
      </xdr:nvCxnSpPr>
      <xdr:spPr>
        <a:xfrm flipV="1">
          <a:off x="6972300" y="9462397"/>
          <a:ext cx="889000" cy="3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3" name="フローチャート: 判断 362"/>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4" name="テキスト ボックス 363"/>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5" name="フローチャート: 判断 364"/>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6" name="テキスト ボックス 365"/>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159735</xdr:rowOff>
    </xdr:from>
    <xdr:to>
      <xdr:col>55</xdr:col>
      <xdr:colOff>50800</xdr:colOff>
      <xdr:row>56</xdr:row>
      <xdr:rowOff>89885</xdr:rowOff>
    </xdr:to>
    <xdr:sp macro="" textlink="">
      <xdr:nvSpPr>
        <xdr:cNvPr id="372" name="楕円 371"/>
        <xdr:cNvSpPr/>
      </xdr:nvSpPr>
      <xdr:spPr>
        <a:xfrm>
          <a:off x="10426700" y="9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11162</xdr:rowOff>
    </xdr:from>
    <xdr:ext cx="599010" cy="259045"/>
    <xdr:sp macro="" textlink="">
      <xdr:nvSpPr>
        <xdr:cNvPr id="373" name="普通建設事業費該当値テキスト"/>
        <xdr:cNvSpPr txBox="1"/>
      </xdr:nvSpPr>
      <xdr:spPr>
        <a:xfrm>
          <a:off x="10528300" y="944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70386</xdr:rowOff>
    </xdr:from>
    <xdr:to>
      <xdr:col>50</xdr:col>
      <xdr:colOff>165100</xdr:colOff>
      <xdr:row>55</xdr:row>
      <xdr:rowOff>536</xdr:rowOff>
    </xdr:to>
    <xdr:sp macro="" textlink="">
      <xdr:nvSpPr>
        <xdr:cNvPr id="374" name="楕円 373"/>
        <xdr:cNvSpPr/>
      </xdr:nvSpPr>
      <xdr:spPr>
        <a:xfrm>
          <a:off x="9588500" y="93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17063</xdr:rowOff>
    </xdr:from>
    <xdr:ext cx="599010" cy="259045"/>
    <xdr:sp macro="" textlink="">
      <xdr:nvSpPr>
        <xdr:cNvPr id="375" name="テキスト ボックス 374"/>
        <xdr:cNvSpPr txBox="1"/>
      </xdr:nvSpPr>
      <xdr:spPr>
        <a:xfrm>
          <a:off x="9339795" y="910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135327</xdr:rowOff>
    </xdr:from>
    <xdr:to>
      <xdr:col>46</xdr:col>
      <xdr:colOff>38100</xdr:colOff>
      <xdr:row>55</xdr:row>
      <xdr:rowOff>65477</xdr:rowOff>
    </xdr:to>
    <xdr:sp macro="" textlink="">
      <xdr:nvSpPr>
        <xdr:cNvPr id="376" name="楕円 375"/>
        <xdr:cNvSpPr/>
      </xdr:nvSpPr>
      <xdr:spPr>
        <a:xfrm>
          <a:off x="8699500" y="939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82004</xdr:rowOff>
    </xdr:from>
    <xdr:ext cx="599010" cy="259045"/>
    <xdr:sp macro="" textlink="">
      <xdr:nvSpPr>
        <xdr:cNvPr id="377" name="テキスト ボックス 376"/>
        <xdr:cNvSpPr txBox="1"/>
      </xdr:nvSpPr>
      <xdr:spPr>
        <a:xfrm>
          <a:off x="8450795" y="916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153297</xdr:rowOff>
    </xdr:from>
    <xdr:to>
      <xdr:col>41</xdr:col>
      <xdr:colOff>101600</xdr:colOff>
      <xdr:row>55</xdr:row>
      <xdr:rowOff>83447</xdr:rowOff>
    </xdr:to>
    <xdr:sp macro="" textlink="">
      <xdr:nvSpPr>
        <xdr:cNvPr id="378" name="楕円 377"/>
        <xdr:cNvSpPr/>
      </xdr:nvSpPr>
      <xdr:spPr>
        <a:xfrm>
          <a:off x="7810500" y="941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99974</xdr:rowOff>
    </xdr:from>
    <xdr:ext cx="599010" cy="259045"/>
    <xdr:sp macro="" textlink="">
      <xdr:nvSpPr>
        <xdr:cNvPr id="379" name="テキスト ボックス 378"/>
        <xdr:cNvSpPr txBox="1"/>
      </xdr:nvSpPr>
      <xdr:spPr>
        <a:xfrm>
          <a:off x="7561795" y="918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124418</xdr:rowOff>
    </xdr:from>
    <xdr:to>
      <xdr:col>36</xdr:col>
      <xdr:colOff>165100</xdr:colOff>
      <xdr:row>57</xdr:row>
      <xdr:rowOff>54568</xdr:rowOff>
    </xdr:to>
    <xdr:sp macro="" textlink="">
      <xdr:nvSpPr>
        <xdr:cNvPr id="380" name="楕円 379"/>
        <xdr:cNvSpPr/>
      </xdr:nvSpPr>
      <xdr:spPr>
        <a:xfrm>
          <a:off x="6921500" y="97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71095</xdr:rowOff>
    </xdr:from>
    <xdr:ext cx="599010" cy="259045"/>
    <xdr:sp macro="" textlink="">
      <xdr:nvSpPr>
        <xdr:cNvPr id="381" name="テキスト ボックス 380"/>
        <xdr:cNvSpPr txBox="1"/>
      </xdr:nvSpPr>
      <xdr:spPr>
        <a:xfrm>
          <a:off x="6672795" y="950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5" name="直線コネクタ 404"/>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6"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8"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9" name="直線コネクタ 408"/>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24323</xdr:rowOff>
    </xdr:from>
    <xdr:to>
      <xdr:col>55</xdr:col>
      <xdr:colOff>0</xdr:colOff>
      <xdr:row>75</xdr:row>
      <xdr:rowOff>165069</xdr:rowOff>
    </xdr:to>
    <xdr:cxnSp macro="">
      <xdr:nvCxnSpPr>
        <xdr:cNvPr id="410" name="直線コネクタ 409"/>
        <xdr:cNvCxnSpPr/>
      </xdr:nvCxnSpPr>
      <xdr:spPr>
        <a:xfrm>
          <a:off x="9639300" y="12883073"/>
          <a:ext cx="838200" cy="1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11"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2" name="フローチャート: 判断 411"/>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71114</xdr:rowOff>
    </xdr:from>
    <xdr:to>
      <xdr:col>50</xdr:col>
      <xdr:colOff>114300</xdr:colOff>
      <xdr:row>75</xdr:row>
      <xdr:rowOff>24323</xdr:rowOff>
    </xdr:to>
    <xdr:cxnSp macro="">
      <xdr:nvCxnSpPr>
        <xdr:cNvPr id="413" name="直線コネクタ 412"/>
        <xdr:cNvCxnSpPr/>
      </xdr:nvCxnSpPr>
      <xdr:spPr>
        <a:xfrm>
          <a:off x="8750300" y="12758414"/>
          <a:ext cx="889000" cy="1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4" name="フローチャート: 判断 413"/>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5" name="テキスト ボックス 414"/>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71114</xdr:rowOff>
    </xdr:from>
    <xdr:to>
      <xdr:col>45</xdr:col>
      <xdr:colOff>177800</xdr:colOff>
      <xdr:row>75</xdr:row>
      <xdr:rowOff>14290</xdr:rowOff>
    </xdr:to>
    <xdr:cxnSp macro="">
      <xdr:nvCxnSpPr>
        <xdr:cNvPr id="416" name="直線コネクタ 415"/>
        <xdr:cNvCxnSpPr/>
      </xdr:nvCxnSpPr>
      <xdr:spPr>
        <a:xfrm flipV="1">
          <a:off x="7861300" y="12758414"/>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88095</xdr:rowOff>
    </xdr:from>
    <xdr:to>
      <xdr:col>46</xdr:col>
      <xdr:colOff>38100</xdr:colOff>
      <xdr:row>79</xdr:row>
      <xdr:rowOff>18245</xdr:rowOff>
    </xdr:to>
    <xdr:sp macro="" textlink="">
      <xdr:nvSpPr>
        <xdr:cNvPr id="417" name="フローチャート: 判断 416"/>
        <xdr:cNvSpPr/>
      </xdr:nvSpPr>
      <xdr:spPr>
        <a:xfrm>
          <a:off x="8699500" y="134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9372</xdr:rowOff>
    </xdr:from>
    <xdr:ext cx="534377" cy="259045"/>
    <xdr:sp macro="" textlink="">
      <xdr:nvSpPr>
        <xdr:cNvPr id="418" name="テキスト ボックス 417"/>
        <xdr:cNvSpPr txBox="1"/>
      </xdr:nvSpPr>
      <xdr:spPr>
        <a:xfrm>
          <a:off x="8483111" y="135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9" name="フローチャート: 判断 418"/>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20" name="テキスト ボックス 419"/>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114269</xdr:rowOff>
    </xdr:from>
    <xdr:to>
      <xdr:col>55</xdr:col>
      <xdr:colOff>50800</xdr:colOff>
      <xdr:row>76</xdr:row>
      <xdr:rowOff>44419</xdr:rowOff>
    </xdr:to>
    <xdr:sp macro="" textlink="">
      <xdr:nvSpPr>
        <xdr:cNvPr id="426" name="楕円 425"/>
        <xdr:cNvSpPr/>
      </xdr:nvSpPr>
      <xdr:spPr>
        <a:xfrm>
          <a:off x="10426700" y="129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137146</xdr:rowOff>
    </xdr:from>
    <xdr:ext cx="599010" cy="259045"/>
    <xdr:sp macro="" textlink="">
      <xdr:nvSpPr>
        <xdr:cNvPr id="427" name="普通建設事業費 （ うち新規整備　）該当値テキスト"/>
        <xdr:cNvSpPr txBox="1"/>
      </xdr:nvSpPr>
      <xdr:spPr>
        <a:xfrm>
          <a:off x="10528300" y="1282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144973</xdr:rowOff>
    </xdr:from>
    <xdr:to>
      <xdr:col>50</xdr:col>
      <xdr:colOff>165100</xdr:colOff>
      <xdr:row>75</xdr:row>
      <xdr:rowOff>75123</xdr:rowOff>
    </xdr:to>
    <xdr:sp macro="" textlink="">
      <xdr:nvSpPr>
        <xdr:cNvPr id="428" name="楕円 427"/>
        <xdr:cNvSpPr/>
      </xdr:nvSpPr>
      <xdr:spPr>
        <a:xfrm>
          <a:off x="9588500" y="128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91650</xdr:rowOff>
    </xdr:from>
    <xdr:ext cx="599010" cy="259045"/>
    <xdr:sp macro="" textlink="">
      <xdr:nvSpPr>
        <xdr:cNvPr id="429" name="テキスト ボックス 428"/>
        <xdr:cNvSpPr txBox="1"/>
      </xdr:nvSpPr>
      <xdr:spPr>
        <a:xfrm>
          <a:off x="9339795" y="126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20314</xdr:rowOff>
    </xdr:from>
    <xdr:to>
      <xdr:col>46</xdr:col>
      <xdr:colOff>38100</xdr:colOff>
      <xdr:row>74</xdr:row>
      <xdr:rowOff>121914</xdr:rowOff>
    </xdr:to>
    <xdr:sp macro="" textlink="">
      <xdr:nvSpPr>
        <xdr:cNvPr id="430" name="楕円 429"/>
        <xdr:cNvSpPr/>
      </xdr:nvSpPr>
      <xdr:spPr>
        <a:xfrm>
          <a:off x="8699500" y="127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138441</xdr:rowOff>
    </xdr:from>
    <xdr:ext cx="599010" cy="259045"/>
    <xdr:sp macro="" textlink="">
      <xdr:nvSpPr>
        <xdr:cNvPr id="431" name="テキスト ボックス 430"/>
        <xdr:cNvSpPr txBox="1"/>
      </xdr:nvSpPr>
      <xdr:spPr>
        <a:xfrm>
          <a:off x="8450795" y="1248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134940</xdr:rowOff>
    </xdr:from>
    <xdr:to>
      <xdr:col>41</xdr:col>
      <xdr:colOff>101600</xdr:colOff>
      <xdr:row>75</xdr:row>
      <xdr:rowOff>65090</xdr:rowOff>
    </xdr:to>
    <xdr:sp macro="" textlink="">
      <xdr:nvSpPr>
        <xdr:cNvPr id="432" name="楕円 431"/>
        <xdr:cNvSpPr/>
      </xdr:nvSpPr>
      <xdr:spPr>
        <a:xfrm>
          <a:off x="7810500" y="128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81617</xdr:rowOff>
    </xdr:from>
    <xdr:ext cx="599010" cy="259045"/>
    <xdr:sp macro="" textlink="">
      <xdr:nvSpPr>
        <xdr:cNvPr id="433" name="テキスト ボックス 432"/>
        <xdr:cNvSpPr txBox="1"/>
      </xdr:nvSpPr>
      <xdr:spPr>
        <a:xfrm>
          <a:off x="7561795" y="1259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7" name="直線コネクタ 456"/>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8"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9" name="直線コネクタ 458"/>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60"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61" name="直線コネクタ 460"/>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74219</xdr:rowOff>
    </xdr:from>
    <xdr:to>
      <xdr:col>55</xdr:col>
      <xdr:colOff>0</xdr:colOff>
      <xdr:row>97</xdr:row>
      <xdr:rowOff>102794</xdr:rowOff>
    </xdr:to>
    <xdr:cxnSp macro="">
      <xdr:nvCxnSpPr>
        <xdr:cNvPr id="462" name="直線コネクタ 461"/>
        <xdr:cNvCxnSpPr/>
      </xdr:nvCxnSpPr>
      <xdr:spPr>
        <a:xfrm flipV="1">
          <a:off x="9639300" y="1670486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3"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4" name="フローチャート: 判断 463"/>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102794</xdr:rowOff>
    </xdr:from>
    <xdr:to>
      <xdr:col>50</xdr:col>
      <xdr:colOff>114300</xdr:colOff>
      <xdr:row>99</xdr:row>
      <xdr:rowOff>44450</xdr:rowOff>
    </xdr:to>
    <xdr:cxnSp macro="">
      <xdr:nvCxnSpPr>
        <xdr:cNvPr id="465" name="直線コネクタ 464"/>
        <xdr:cNvCxnSpPr/>
      </xdr:nvCxnSpPr>
      <xdr:spPr>
        <a:xfrm flipV="1">
          <a:off x="8750300" y="16733444"/>
          <a:ext cx="889000" cy="2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6" name="フローチャート: 判断 465"/>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7" name="テキスト ボックス 466"/>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44450</xdr:rowOff>
    </xdr:from>
    <xdr:to>
      <xdr:col>45</xdr:col>
      <xdr:colOff>177800</xdr:colOff>
      <xdr:row>99</xdr:row>
      <xdr:rowOff>44450</xdr:rowOff>
    </xdr:to>
    <xdr:cxnSp macro="">
      <xdr:nvCxnSpPr>
        <xdr:cNvPr id="468" name="直線コネクタ 467"/>
        <xdr:cNvCxnSpPr/>
      </xdr:nvCxnSpPr>
      <xdr:spPr>
        <a:xfrm>
          <a:off x="7861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106972</xdr:rowOff>
    </xdr:from>
    <xdr:to>
      <xdr:col>46</xdr:col>
      <xdr:colOff>38100</xdr:colOff>
      <xdr:row>97</xdr:row>
      <xdr:rowOff>37122</xdr:rowOff>
    </xdr:to>
    <xdr:sp macro="" textlink="">
      <xdr:nvSpPr>
        <xdr:cNvPr id="469" name="フローチャート: 判断 468"/>
        <xdr:cNvSpPr/>
      </xdr:nvSpPr>
      <xdr:spPr>
        <a:xfrm>
          <a:off x="8699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53649</xdr:rowOff>
    </xdr:from>
    <xdr:ext cx="534377" cy="259045"/>
    <xdr:sp macro="" textlink="">
      <xdr:nvSpPr>
        <xdr:cNvPr id="470" name="テキスト ボックス 469"/>
        <xdr:cNvSpPr txBox="1"/>
      </xdr:nvSpPr>
      <xdr:spPr>
        <a:xfrm>
          <a:off x="8483111" y="163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71" name="フローチャート: 判断 470"/>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2" name="テキスト ボックス 471"/>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23419</xdr:rowOff>
    </xdr:from>
    <xdr:to>
      <xdr:col>55</xdr:col>
      <xdr:colOff>50800</xdr:colOff>
      <xdr:row>97</xdr:row>
      <xdr:rowOff>125019</xdr:rowOff>
    </xdr:to>
    <xdr:sp macro="" textlink="">
      <xdr:nvSpPr>
        <xdr:cNvPr id="478" name="楕円 477"/>
        <xdr:cNvSpPr/>
      </xdr:nvSpPr>
      <xdr:spPr>
        <a:xfrm>
          <a:off x="10426700" y="166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1846</xdr:rowOff>
    </xdr:from>
    <xdr:ext cx="534377" cy="259045"/>
    <xdr:sp macro="" textlink="">
      <xdr:nvSpPr>
        <xdr:cNvPr id="479" name="普通建設事業費 （ うち更新整備　）該当値テキスト"/>
        <xdr:cNvSpPr txBox="1"/>
      </xdr:nvSpPr>
      <xdr:spPr>
        <a:xfrm>
          <a:off x="10528300" y="166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51994</xdr:rowOff>
    </xdr:from>
    <xdr:to>
      <xdr:col>50</xdr:col>
      <xdr:colOff>165100</xdr:colOff>
      <xdr:row>97</xdr:row>
      <xdr:rowOff>153594</xdr:rowOff>
    </xdr:to>
    <xdr:sp macro="" textlink="">
      <xdr:nvSpPr>
        <xdr:cNvPr id="480" name="楕円 479"/>
        <xdr:cNvSpPr/>
      </xdr:nvSpPr>
      <xdr:spPr>
        <a:xfrm>
          <a:off x="9588500" y="166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144721</xdr:rowOff>
    </xdr:from>
    <xdr:ext cx="534377" cy="259045"/>
    <xdr:sp macro="" textlink="">
      <xdr:nvSpPr>
        <xdr:cNvPr id="481" name="テキスト ボックス 480"/>
        <xdr:cNvSpPr txBox="1"/>
      </xdr:nvSpPr>
      <xdr:spPr>
        <a:xfrm>
          <a:off x="9372111" y="167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82" name="楕円 481"/>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83" name="テキスト ボックス 482"/>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84" name="楕円 483"/>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85" name="テキスト ボックス 484"/>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37324</xdr:rowOff>
    </xdr:from>
    <xdr:to>
      <xdr:col>85</xdr:col>
      <xdr:colOff>126364</xdr:colOff>
      <xdr:row>38</xdr:row>
      <xdr:rowOff>139700</xdr:rowOff>
    </xdr:to>
    <xdr:cxnSp macro="">
      <xdr:nvCxnSpPr>
        <xdr:cNvPr id="507" name="直線コネクタ 506"/>
        <xdr:cNvCxnSpPr/>
      </xdr:nvCxnSpPr>
      <xdr:spPr>
        <a:xfrm flipV="1">
          <a:off x="16317595" y="5695174"/>
          <a:ext cx="1269" cy="95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2038</xdr:rowOff>
    </xdr:from>
    <xdr:ext cx="249299" cy="259045"/>
    <xdr:sp macro="" textlink="">
      <xdr:nvSpPr>
        <xdr:cNvPr id="508" name="災害復旧事業費最小値テキスト"/>
        <xdr:cNvSpPr txBox="1"/>
      </xdr:nvSpPr>
      <xdr:spPr>
        <a:xfrm>
          <a:off x="16370300" y="66885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155451</xdr:rowOff>
    </xdr:from>
    <xdr:ext cx="599010" cy="259045"/>
    <xdr:sp macro="" textlink="">
      <xdr:nvSpPr>
        <xdr:cNvPr id="510" name="災害復旧事業費最大値テキスト"/>
        <xdr:cNvSpPr txBox="1"/>
      </xdr:nvSpPr>
      <xdr:spPr>
        <a:xfrm>
          <a:off x="16370300" y="547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37324</xdr:rowOff>
    </xdr:from>
    <xdr:to>
      <xdr:col>86</xdr:col>
      <xdr:colOff>25400</xdr:colOff>
      <xdr:row>33</xdr:row>
      <xdr:rowOff>37324</xdr:rowOff>
    </xdr:to>
    <xdr:cxnSp macro="">
      <xdr:nvCxnSpPr>
        <xdr:cNvPr id="511" name="直線コネクタ 510"/>
        <xdr:cNvCxnSpPr/>
      </xdr:nvCxnSpPr>
      <xdr:spPr>
        <a:xfrm>
          <a:off x="16230600" y="569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7848</xdr:rowOff>
    </xdr:from>
    <xdr:to>
      <xdr:col>85</xdr:col>
      <xdr:colOff>127000</xdr:colOff>
      <xdr:row>36</xdr:row>
      <xdr:rowOff>84086</xdr:rowOff>
    </xdr:to>
    <xdr:cxnSp macro="">
      <xdr:nvCxnSpPr>
        <xdr:cNvPr id="512" name="直線コネクタ 511"/>
        <xdr:cNvCxnSpPr/>
      </xdr:nvCxnSpPr>
      <xdr:spPr>
        <a:xfrm>
          <a:off x="15481300" y="5665698"/>
          <a:ext cx="838200" cy="59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46488</xdr:rowOff>
    </xdr:from>
    <xdr:ext cx="469744" cy="259045"/>
    <xdr:sp macro="" textlink="">
      <xdr:nvSpPr>
        <xdr:cNvPr id="513" name="災害復旧事業費平均値テキスト"/>
        <xdr:cNvSpPr txBox="1"/>
      </xdr:nvSpPr>
      <xdr:spPr>
        <a:xfrm>
          <a:off x="16370300" y="6561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68061</xdr:rowOff>
    </xdr:from>
    <xdr:to>
      <xdr:col>85</xdr:col>
      <xdr:colOff>177800</xdr:colOff>
      <xdr:row>38</xdr:row>
      <xdr:rowOff>169661</xdr:rowOff>
    </xdr:to>
    <xdr:sp macro="" textlink="">
      <xdr:nvSpPr>
        <xdr:cNvPr id="514" name="フローチャート: 判断 513"/>
        <xdr:cNvSpPr/>
      </xdr:nvSpPr>
      <xdr:spPr>
        <a:xfrm>
          <a:off x="16268700" y="658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49938</xdr:rowOff>
    </xdr:from>
    <xdr:to>
      <xdr:col>81</xdr:col>
      <xdr:colOff>50800</xdr:colOff>
      <xdr:row>33</xdr:row>
      <xdr:rowOff>7848</xdr:rowOff>
    </xdr:to>
    <xdr:cxnSp macro="">
      <xdr:nvCxnSpPr>
        <xdr:cNvPr id="515" name="直線コネクタ 514"/>
        <xdr:cNvCxnSpPr/>
      </xdr:nvCxnSpPr>
      <xdr:spPr>
        <a:xfrm>
          <a:off x="14592300" y="5536338"/>
          <a:ext cx="889000" cy="12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79880</xdr:rowOff>
    </xdr:from>
    <xdr:to>
      <xdr:col>81</xdr:col>
      <xdr:colOff>101600</xdr:colOff>
      <xdr:row>39</xdr:row>
      <xdr:rowOff>10030</xdr:rowOff>
    </xdr:to>
    <xdr:sp macro="" textlink="">
      <xdr:nvSpPr>
        <xdr:cNvPr id="516" name="フローチャート: 判断 515"/>
        <xdr:cNvSpPr/>
      </xdr:nvSpPr>
      <xdr:spPr>
        <a:xfrm>
          <a:off x="15430500" y="65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1157</xdr:rowOff>
    </xdr:from>
    <xdr:ext cx="469744" cy="259045"/>
    <xdr:sp macro="" textlink="">
      <xdr:nvSpPr>
        <xdr:cNvPr id="517" name="テキスト ボックス 516"/>
        <xdr:cNvSpPr txBox="1"/>
      </xdr:nvSpPr>
      <xdr:spPr>
        <a:xfrm>
          <a:off x="15246428" y="668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49938</xdr:rowOff>
    </xdr:from>
    <xdr:to>
      <xdr:col>76</xdr:col>
      <xdr:colOff>114300</xdr:colOff>
      <xdr:row>33</xdr:row>
      <xdr:rowOff>222</xdr:rowOff>
    </xdr:to>
    <xdr:cxnSp macro="">
      <xdr:nvCxnSpPr>
        <xdr:cNvPr id="518" name="直線コネクタ 517"/>
        <xdr:cNvCxnSpPr/>
      </xdr:nvCxnSpPr>
      <xdr:spPr>
        <a:xfrm flipV="1">
          <a:off x="13703300" y="5536338"/>
          <a:ext cx="889000" cy="1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66191</xdr:rowOff>
    </xdr:from>
    <xdr:to>
      <xdr:col>76</xdr:col>
      <xdr:colOff>165100</xdr:colOff>
      <xdr:row>38</xdr:row>
      <xdr:rowOff>167791</xdr:rowOff>
    </xdr:to>
    <xdr:sp macro="" textlink="">
      <xdr:nvSpPr>
        <xdr:cNvPr id="519" name="フローチャート: 判断 518"/>
        <xdr:cNvSpPr/>
      </xdr:nvSpPr>
      <xdr:spPr>
        <a:xfrm>
          <a:off x="145415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158918</xdr:rowOff>
    </xdr:from>
    <xdr:ext cx="469744" cy="259045"/>
    <xdr:sp macro="" textlink="">
      <xdr:nvSpPr>
        <xdr:cNvPr id="520" name="テキスト ボックス 519"/>
        <xdr:cNvSpPr txBox="1"/>
      </xdr:nvSpPr>
      <xdr:spPr>
        <a:xfrm>
          <a:off x="14357428" y="667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118139</xdr:rowOff>
    </xdr:from>
    <xdr:to>
      <xdr:col>71</xdr:col>
      <xdr:colOff>177800</xdr:colOff>
      <xdr:row>33</xdr:row>
      <xdr:rowOff>222</xdr:rowOff>
    </xdr:to>
    <xdr:cxnSp macro="">
      <xdr:nvCxnSpPr>
        <xdr:cNvPr id="521" name="直線コネクタ 520"/>
        <xdr:cNvCxnSpPr/>
      </xdr:nvCxnSpPr>
      <xdr:spPr>
        <a:xfrm>
          <a:off x="12814300" y="5261639"/>
          <a:ext cx="889000" cy="39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51816</xdr:rowOff>
    </xdr:from>
    <xdr:to>
      <xdr:col>72</xdr:col>
      <xdr:colOff>38100</xdr:colOff>
      <xdr:row>38</xdr:row>
      <xdr:rowOff>153416</xdr:rowOff>
    </xdr:to>
    <xdr:sp macro="" textlink="">
      <xdr:nvSpPr>
        <xdr:cNvPr id="522" name="フローチャート: 判断 521"/>
        <xdr:cNvSpPr/>
      </xdr:nvSpPr>
      <xdr:spPr>
        <a:xfrm>
          <a:off x="13652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144543</xdr:rowOff>
    </xdr:from>
    <xdr:ext cx="469744" cy="259045"/>
    <xdr:sp macro="" textlink="">
      <xdr:nvSpPr>
        <xdr:cNvPr id="523" name="テキスト ボックス 522"/>
        <xdr:cNvSpPr txBox="1"/>
      </xdr:nvSpPr>
      <xdr:spPr>
        <a:xfrm>
          <a:off x="13468428"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52740</xdr:rowOff>
    </xdr:from>
    <xdr:to>
      <xdr:col>67</xdr:col>
      <xdr:colOff>101600</xdr:colOff>
      <xdr:row>38</xdr:row>
      <xdr:rowOff>154340</xdr:rowOff>
    </xdr:to>
    <xdr:sp macro="" textlink="">
      <xdr:nvSpPr>
        <xdr:cNvPr id="524" name="フローチャート: 判断 523"/>
        <xdr:cNvSpPr/>
      </xdr:nvSpPr>
      <xdr:spPr>
        <a:xfrm>
          <a:off x="12763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145467</xdr:rowOff>
    </xdr:from>
    <xdr:ext cx="469744" cy="259045"/>
    <xdr:sp macro="" textlink="">
      <xdr:nvSpPr>
        <xdr:cNvPr id="525" name="テキスト ボックス 524"/>
        <xdr:cNvSpPr txBox="1"/>
      </xdr:nvSpPr>
      <xdr:spPr>
        <a:xfrm>
          <a:off x="12579428"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33286</xdr:rowOff>
    </xdr:from>
    <xdr:to>
      <xdr:col>85</xdr:col>
      <xdr:colOff>177800</xdr:colOff>
      <xdr:row>36</xdr:row>
      <xdr:rowOff>134886</xdr:rowOff>
    </xdr:to>
    <xdr:sp macro="" textlink="">
      <xdr:nvSpPr>
        <xdr:cNvPr id="531" name="楕円 530"/>
        <xdr:cNvSpPr/>
      </xdr:nvSpPr>
      <xdr:spPr>
        <a:xfrm>
          <a:off x="16268700" y="62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56163</xdr:rowOff>
    </xdr:from>
    <xdr:ext cx="534377" cy="259045"/>
    <xdr:sp macro="" textlink="">
      <xdr:nvSpPr>
        <xdr:cNvPr id="532" name="災害復旧事業費該当値テキスト"/>
        <xdr:cNvSpPr txBox="1"/>
      </xdr:nvSpPr>
      <xdr:spPr>
        <a:xfrm>
          <a:off x="16370300" y="60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128498</xdr:rowOff>
    </xdr:from>
    <xdr:to>
      <xdr:col>81</xdr:col>
      <xdr:colOff>101600</xdr:colOff>
      <xdr:row>33</xdr:row>
      <xdr:rowOff>58648</xdr:rowOff>
    </xdr:to>
    <xdr:sp macro="" textlink="">
      <xdr:nvSpPr>
        <xdr:cNvPr id="533" name="楕円 532"/>
        <xdr:cNvSpPr/>
      </xdr:nvSpPr>
      <xdr:spPr>
        <a:xfrm>
          <a:off x="15430500" y="56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75175</xdr:rowOff>
    </xdr:from>
    <xdr:ext cx="599010" cy="259045"/>
    <xdr:sp macro="" textlink="">
      <xdr:nvSpPr>
        <xdr:cNvPr id="534" name="テキスト ボックス 533"/>
        <xdr:cNvSpPr txBox="1"/>
      </xdr:nvSpPr>
      <xdr:spPr>
        <a:xfrm>
          <a:off x="15181795" y="539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170588</xdr:rowOff>
    </xdr:from>
    <xdr:to>
      <xdr:col>76</xdr:col>
      <xdr:colOff>165100</xdr:colOff>
      <xdr:row>32</xdr:row>
      <xdr:rowOff>100738</xdr:rowOff>
    </xdr:to>
    <xdr:sp macro="" textlink="">
      <xdr:nvSpPr>
        <xdr:cNvPr id="535" name="楕円 534"/>
        <xdr:cNvSpPr/>
      </xdr:nvSpPr>
      <xdr:spPr>
        <a:xfrm>
          <a:off x="14541500" y="54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117265</xdr:rowOff>
    </xdr:from>
    <xdr:ext cx="599010" cy="259045"/>
    <xdr:sp macro="" textlink="">
      <xdr:nvSpPr>
        <xdr:cNvPr id="536" name="テキスト ボックス 535"/>
        <xdr:cNvSpPr txBox="1"/>
      </xdr:nvSpPr>
      <xdr:spPr>
        <a:xfrm>
          <a:off x="14292795" y="526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120872</xdr:rowOff>
    </xdr:from>
    <xdr:to>
      <xdr:col>72</xdr:col>
      <xdr:colOff>38100</xdr:colOff>
      <xdr:row>33</xdr:row>
      <xdr:rowOff>51022</xdr:rowOff>
    </xdr:to>
    <xdr:sp macro="" textlink="">
      <xdr:nvSpPr>
        <xdr:cNvPr id="537" name="楕円 536"/>
        <xdr:cNvSpPr/>
      </xdr:nvSpPr>
      <xdr:spPr>
        <a:xfrm>
          <a:off x="13652500" y="56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67549</xdr:rowOff>
    </xdr:from>
    <xdr:ext cx="599010" cy="259045"/>
    <xdr:sp macro="" textlink="">
      <xdr:nvSpPr>
        <xdr:cNvPr id="538" name="テキスト ボックス 537"/>
        <xdr:cNvSpPr txBox="1"/>
      </xdr:nvSpPr>
      <xdr:spPr>
        <a:xfrm>
          <a:off x="13403795" y="538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67339</xdr:rowOff>
    </xdr:from>
    <xdr:to>
      <xdr:col>67</xdr:col>
      <xdr:colOff>101600</xdr:colOff>
      <xdr:row>30</xdr:row>
      <xdr:rowOff>168939</xdr:rowOff>
    </xdr:to>
    <xdr:sp macro="" textlink="">
      <xdr:nvSpPr>
        <xdr:cNvPr id="539" name="楕円 538"/>
        <xdr:cNvSpPr/>
      </xdr:nvSpPr>
      <xdr:spPr>
        <a:xfrm>
          <a:off x="12763500" y="52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14016</xdr:rowOff>
    </xdr:from>
    <xdr:ext cx="599010" cy="259045"/>
    <xdr:sp macro="" textlink="">
      <xdr:nvSpPr>
        <xdr:cNvPr id="540" name="テキスト ボックス 539"/>
        <xdr:cNvSpPr txBox="1"/>
      </xdr:nvSpPr>
      <xdr:spPr>
        <a:xfrm>
          <a:off x="12514795" y="49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4" name="テキスト ボックス 553"/>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6" name="テキスト ボックス 555"/>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8" name="テキスト ボックス 557"/>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2" name="直線コネクタ 561"/>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3"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5"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8"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1" name="フローチャート: 判断 570"/>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2" name="テキスト ボックス 57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4" name="フローチャート: 判断 573"/>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5" name="テキスト ボックス 57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9" name="フローチャート: 判断 578"/>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0" name="テキスト ボックス 579"/>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7"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9" name="テキスト ボックス 588"/>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1" name="テキスト ボックス 590"/>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3" name="テキスト ボックス 59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9" name="直線コネクタ 61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2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21" name="直線コネクタ 62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2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23" name="直線コネクタ 62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169253</xdr:rowOff>
    </xdr:from>
    <xdr:to>
      <xdr:col>85</xdr:col>
      <xdr:colOff>127000</xdr:colOff>
      <xdr:row>75</xdr:row>
      <xdr:rowOff>15507</xdr:rowOff>
    </xdr:to>
    <xdr:cxnSp macro="">
      <xdr:nvCxnSpPr>
        <xdr:cNvPr id="624" name="直線コネクタ 623"/>
        <xdr:cNvCxnSpPr/>
      </xdr:nvCxnSpPr>
      <xdr:spPr>
        <a:xfrm flipV="1">
          <a:off x="15481300" y="12856553"/>
          <a:ext cx="8382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6" name="フローチャート: 判断 62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15507</xdr:rowOff>
    </xdr:from>
    <xdr:to>
      <xdr:col>81</xdr:col>
      <xdr:colOff>50800</xdr:colOff>
      <xdr:row>75</xdr:row>
      <xdr:rowOff>25946</xdr:rowOff>
    </xdr:to>
    <xdr:cxnSp macro="">
      <xdr:nvCxnSpPr>
        <xdr:cNvPr id="627" name="直線コネクタ 626"/>
        <xdr:cNvCxnSpPr/>
      </xdr:nvCxnSpPr>
      <xdr:spPr>
        <a:xfrm flipV="1">
          <a:off x="14592300" y="12874257"/>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8" name="フローチャート: 判断 62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9" name="テキスト ボックス 62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5702</xdr:rowOff>
    </xdr:from>
    <xdr:to>
      <xdr:col>76</xdr:col>
      <xdr:colOff>114300</xdr:colOff>
      <xdr:row>75</xdr:row>
      <xdr:rowOff>25946</xdr:rowOff>
    </xdr:to>
    <xdr:cxnSp macro="">
      <xdr:nvCxnSpPr>
        <xdr:cNvPr id="630" name="直線コネクタ 629"/>
        <xdr:cNvCxnSpPr/>
      </xdr:nvCxnSpPr>
      <xdr:spPr>
        <a:xfrm>
          <a:off x="13703300" y="12864452"/>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125247</xdr:rowOff>
    </xdr:from>
    <xdr:to>
      <xdr:col>76</xdr:col>
      <xdr:colOff>165100</xdr:colOff>
      <xdr:row>74</xdr:row>
      <xdr:rowOff>55397</xdr:rowOff>
    </xdr:to>
    <xdr:sp macro="" textlink="">
      <xdr:nvSpPr>
        <xdr:cNvPr id="631" name="フローチャート: 判断 630"/>
        <xdr:cNvSpPr/>
      </xdr:nvSpPr>
      <xdr:spPr>
        <a:xfrm>
          <a:off x="14541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71924</xdr:rowOff>
    </xdr:from>
    <xdr:ext cx="534377" cy="259045"/>
    <xdr:sp macro="" textlink="">
      <xdr:nvSpPr>
        <xdr:cNvPr id="632" name="テキスト ボックス 631"/>
        <xdr:cNvSpPr txBox="1"/>
      </xdr:nvSpPr>
      <xdr:spPr>
        <a:xfrm>
          <a:off x="14325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5702</xdr:rowOff>
    </xdr:from>
    <xdr:to>
      <xdr:col>71</xdr:col>
      <xdr:colOff>177800</xdr:colOff>
      <xdr:row>75</xdr:row>
      <xdr:rowOff>33922</xdr:rowOff>
    </xdr:to>
    <xdr:cxnSp macro="">
      <xdr:nvCxnSpPr>
        <xdr:cNvPr id="633" name="直線コネクタ 632"/>
        <xdr:cNvCxnSpPr/>
      </xdr:nvCxnSpPr>
      <xdr:spPr>
        <a:xfrm flipV="1">
          <a:off x="12814300" y="12864452"/>
          <a:ext cx="889000" cy="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4" name="フローチャート: 判断 633"/>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5" name="テキスト ボックス 634"/>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6" name="フローチャート: 判断 635"/>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7" name="テキスト ボックス 636"/>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118453</xdr:rowOff>
    </xdr:from>
    <xdr:to>
      <xdr:col>85</xdr:col>
      <xdr:colOff>177800</xdr:colOff>
      <xdr:row>75</xdr:row>
      <xdr:rowOff>48603</xdr:rowOff>
    </xdr:to>
    <xdr:sp macro="" textlink="">
      <xdr:nvSpPr>
        <xdr:cNvPr id="643" name="楕円 642"/>
        <xdr:cNvSpPr/>
      </xdr:nvSpPr>
      <xdr:spPr>
        <a:xfrm>
          <a:off x="16268700" y="128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141330</xdr:rowOff>
    </xdr:from>
    <xdr:ext cx="534377" cy="259045"/>
    <xdr:sp macro="" textlink="">
      <xdr:nvSpPr>
        <xdr:cNvPr id="644" name="公債費該当値テキスト"/>
        <xdr:cNvSpPr txBox="1"/>
      </xdr:nvSpPr>
      <xdr:spPr>
        <a:xfrm>
          <a:off x="16370300" y="126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136157</xdr:rowOff>
    </xdr:from>
    <xdr:to>
      <xdr:col>81</xdr:col>
      <xdr:colOff>101600</xdr:colOff>
      <xdr:row>75</xdr:row>
      <xdr:rowOff>66307</xdr:rowOff>
    </xdr:to>
    <xdr:sp macro="" textlink="">
      <xdr:nvSpPr>
        <xdr:cNvPr id="645" name="楕円 644"/>
        <xdr:cNvSpPr/>
      </xdr:nvSpPr>
      <xdr:spPr>
        <a:xfrm>
          <a:off x="15430500" y="128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82834</xdr:rowOff>
    </xdr:from>
    <xdr:ext cx="534377" cy="259045"/>
    <xdr:sp macro="" textlink="">
      <xdr:nvSpPr>
        <xdr:cNvPr id="646" name="テキスト ボックス 645"/>
        <xdr:cNvSpPr txBox="1"/>
      </xdr:nvSpPr>
      <xdr:spPr>
        <a:xfrm>
          <a:off x="15214111" y="125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146596</xdr:rowOff>
    </xdr:from>
    <xdr:to>
      <xdr:col>76</xdr:col>
      <xdr:colOff>165100</xdr:colOff>
      <xdr:row>75</xdr:row>
      <xdr:rowOff>76746</xdr:rowOff>
    </xdr:to>
    <xdr:sp macro="" textlink="">
      <xdr:nvSpPr>
        <xdr:cNvPr id="647" name="楕円 646"/>
        <xdr:cNvSpPr/>
      </xdr:nvSpPr>
      <xdr:spPr>
        <a:xfrm>
          <a:off x="14541500" y="128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67873</xdr:rowOff>
    </xdr:from>
    <xdr:ext cx="534377" cy="259045"/>
    <xdr:sp macro="" textlink="">
      <xdr:nvSpPr>
        <xdr:cNvPr id="648" name="テキスト ボックス 647"/>
        <xdr:cNvSpPr txBox="1"/>
      </xdr:nvSpPr>
      <xdr:spPr>
        <a:xfrm>
          <a:off x="14325111" y="129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126352</xdr:rowOff>
    </xdr:from>
    <xdr:to>
      <xdr:col>72</xdr:col>
      <xdr:colOff>38100</xdr:colOff>
      <xdr:row>75</xdr:row>
      <xdr:rowOff>56502</xdr:rowOff>
    </xdr:to>
    <xdr:sp macro="" textlink="">
      <xdr:nvSpPr>
        <xdr:cNvPr id="649" name="楕円 648"/>
        <xdr:cNvSpPr/>
      </xdr:nvSpPr>
      <xdr:spPr>
        <a:xfrm>
          <a:off x="13652500" y="128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47629</xdr:rowOff>
    </xdr:from>
    <xdr:ext cx="534377" cy="259045"/>
    <xdr:sp macro="" textlink="">
      <xdr:nvSpPr>
        <xdr:cNvPr id="650" name="テキスト ボックス 649"/>
        <xdr:cNvSpPr txBox="1"/>
      </xdr:nvSpPr>
      <xdr:spPr>
        <a:xfrm>
          <a:off x="13436111" y="129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154572</xdr:rowOff>
    </xdr:from>
    <xdr:to>
      <xdr:col>67</xdr:col>
      <xdr:colOff>101600</xdr:colOff>
      <xdr:row>75</xdr:row>
      <xdr:rowOff>84722</xdr:rowOff>
    </xdr:to>
    <xdr:sp macro="" textlink="">
      <xdr:nvSpPr>
        <xdr:cNvPr id="651" name="楕円 650"/>
        <xdr:cNvSpPr/>
      </xdr:nvSpPr>
      <xdr:spPr>
        <a:xfrm>
          <a:off x="12763500" y="128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75849</xdr:rowOff>
    </xdr:from>
    <xdr:ext cx="534377" cy="259045"/>
    <xdr:sp macro="" textlink="">
      <xdr:nvSpPr>
        <xdr:cNvPr id="652" name="テキスト ボックス 651"/>
        <xdr:cNvSpPr txBox="1"/>
      </xdr:nvSpPr>
      <xdr:spPr>
        <a:xfrm>
          <a:off x="12547111" y="129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109131</xdr:rowOff>
    </xdr:from>
    <xdr:to>
      <xdr:col>85</xdr:col>
      <xdr:colOff>126364</xdr:colOff>
      <xdr:row>98</xdr:row>
      <xdr:rowOff>139667</xdr:rowOff>
    </xdr:to>
    <xdr:cxnSp macro="">
      <xdr:nvCxnSpPr>
        <xdr:cNvPr id="674" name="直線コネクタ 673"/>
        <xdr:cNvCxnSpPr/>
      </xdr:nvCxnSpPr>
      <xdr:spPr>
        <a:xfrm flipV="1">
          <a:off x="16317595" y="16053981"/>
          <a:ext cx="1269" cy="88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143494</xdr:rowOff>
    </xdr:from>
    <xdr:ext cx="249299" cy="259045"/>
    <xdr:sp macro="" textlink="">
      <xdr:nvSpPr>
        <xdr:cNvPr id="675" name="積立金最小値テキスト"/>
        <xdr:cNvSpPr txBox="1"/>
      </xdr:nvSpPr>
      <xdr:spPr>
        <a:xfrm>
          <a:off x="16370300" y="16945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139667</xdr:rowOff>
    </xdr:from>
    <xdr:to>
      <xdr:col>86</xdr:col>
      <xdr:colOff>25400</xdr:colOff>
      <xdr:row>98</xdr:row>
      <xdr:rowOff>139667</xdr:rowOff>
    </xdr:to>
    <xdr:cxnSp macro="">
      <xdr:nvCxnSpPr>
        <xdr:cNvPr id="676" name="直線コネクタ 675"/>
        <xdr:cNvCxnSpPr/>
      </xdr:nvCxnSpPr>
      <xdr:spPr>
        <a:xfrm>
          <a:off x="16230600" y="1694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55808</xdr:rowOff>
    </xdr:from>
    <xdr:ext cx="599010" cy="259045"/>
    <xdr:sp macro="" textlink="">
      <xdr:nvSpPr>
        <xdr:cNvPr id="677" name="積立金最大値テキスト"/>
        <xdr:cNvSpPr txBox="1"/>
      </xdr:nvSpPr>
      <xdr:spPr>
        <a:xfrm>
          <a:off x="16370300" y="1582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109131</xdr:rowOff>
    </xdr:from>
    <xdr:to>
      <xdr:col>86</xdr:col>
      <xdr:colOff>25400</xdr:colOff>
      <xdr:row>93</xdr:row>
      <xdr:rowOff>109131</xdr:rowOff>
    </xdr:to>
    <xdr:cxnSp macro="">
      <xdr:nvCxnSpPr>
        <xdr:cNvPr id="678" name="直線コネクタ 677"/>
        <xdr:cNvCxnSpPr/>
      </xdr:nvCxnSpPr>
      <xdr:spPr>
        <a:xfrm>
          <a:off x="16230600" y="160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72093</xdr:rowOff>
    </xdr:from>
    <xdr:to>
      <xdr:col>85</xdr:col>
      <xdr:colOff>127000</xdr:colOff>
      <xdr:row>94</xdr:row>
      <xdr:rowOff>74718</xdr:rowOff>
    </xdr:to>
    <xdr:cxnSp macro="">
      <xdr:nvCxnSpPr>
        <xdr:cNvPr id="679" name="直線コネクタ 678"/>
        <xdr:cNvCxnSpPr/>
      </xdr:nvCxnSpPr>
      <xdr:spPr>
        <a:xfrm>
          <a:off x="15481300" y="15674043"/>
          <a:ext cx="838200" cy="5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5335</xdr:rowOff>
    </xdr:from>
    <xdr:ext cx="534377" cy="259045"/>
    <xdr:sp macro="" textlink="">
      <xdr:nvSpPr>
        <xdr:cNvPr id="680" name="積立金平均値テキスト"/>
        <xdr:cNvSpPr txBox="1"/>
      </xdr:nvSpPr>
      <xdr:spPr>
        <a:xfrm>
          <a:off x="16370300" y="1680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26908</xdr:rowOff>
    </xdr:from>
    <xdr:to>
      <xdr:col>85</xdr:col>
      <xdr:colOff>177800</xdr:colOff>
      <xdr:row>98</xdr:row>
      <xdr:rowOff>128508</xdr:rowOff>
    </xdr:to>
    <xdr:sp macro="" textlink="">
      <xdr:nvSpPr>
        <xdr:cNvPr id="681" name="フローチャート: 判断 680"/>
        <xdr:cNvSpPr/>
      </xdr:nvSpPr>
      <xdr:spPr>
        <a:xfrm>
          <a:off x="162687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72093</xdr:rowOff>
    </xdr:from>
    <xdr:to>
      <xdr:col>81</xdr:col>
      <xdr:colOff>50800</xdr:colOff>
      <xdr:row>91</xdr:row>
      <xdr:rowOff>167269</xdr:rowOff>
    </xdr:to>
    <xdr:cxnSp macro="">
      <xdr:nvCxnSpPr>
        <xdr:cNvPr id="682" name="直線コネクタ 681"/>
        <xdr:cNvCxnSpPr/>
      </xdr:nvCxnSpPr>
      <xdr:spPr>
        <a:xfrm flipV="1">
          <a:off x="14592300" y="15674043"/>
          <a:ext cx="889000" cy="9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32916</xdr:rowOff>
    </xdr:from>
    <xdr:to>
      <xdr:col>81</xdr:col>
      <xdr:colOff>101600</xdr:colOff>
      <xdr:row>98</xdr:row>
      <xdr:rowOff>134516</xdr:rowOff>
    </xdr:to>
    <xdr:sp macro="" textlink="">
      <xdr:nvSpPr>
        <xdr:cNvPr id="683" name="フローチャート: 判断 682"/>
        <xdr:cNvSpPr/>
      </xdr:nvSpPr>
      <xdr:spPr>
        <a:xfrm>
          <a:off x="15430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125643</xdr:rowOff>
    </xdr:from>
    <xdr:ext cx="534377" cy="259045"/>
    <xdr:sp macro="" textlink="">
      <xdr:nvSpPr>
        <xdr:cNvPr id="684" name="テキスト ボックス 683"/>
        <xdr:cNvSpPr txBox="1"/>
      </xdr:nvSpPr>
      <xdr:spPr>
        <a:xfrm>
          <a:off x="15214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47921</xdr:rowOff>
    </xdr:from>
    <xdr:to>
      <xdr:col>76</xdr:col>
      <xdr:colOff>114300</xdr:colOff>
      <xdr:row>91</xdr:row>
      <xdr:rowOff>167269</xdr:rowOff>
    </xdr:to>
    <xdr:cxnSp macro="">
      <xdr:nvCxnSpPr>
        <xdr:cNvPr id="685" name="直線コネクタ 684"/>
        <xdr:cNvCxnSpPr/>
      </xdr:nvCxnSpPr>
      <xdr:spPr>
        <a:xfrm>
          <a:off x="13703300" y="15649871"/>
          <a:ext cx="889000" cy="1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168142</xdr:rowOff>
    </xdr:from>
    <xdr:to>
      <xdr:col>76</xdr:col>
      <xdr:colOff>165100</xdr:colOff>
      <xdr:row>98</xdr:row>
      <xdr:rowOff>98292</xdr:rowOff>
    </xdr:to>
    <xdr:sp macro="" textlink="">
      <xdr:nvSpPr>
        <xdr:cNvPr id="686" name="フローチャート: 判断 685"/>
        <xdr:cNvSpPr/>
      </xdr:nvSpPr>
      <xdr:spPr>
        <a:xfrm>
          <a:off x="14541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89419</xdr:rowOff>
    </xdr:from>
    <xdr:ext cx="534377" cy="259045"/>
    <xdr:sp macro="" textlink="">
      <xdr:nvSpPr>
        <xdr:cNvPr id="687" name="テキスト ボックス 686"/>
        <xdr:cNvSpPr txBox="1"/>
      </xdr:nvSpPr>
      <xdr:spPr>
        <a:xfrm>
          <a:off x="14325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52462</xdr:rowOff>
    </xdr:from>
    <xdr:to>
      <xdr:col>71</xdr:col>
      <xdr:colOff>177800</xdr:colOff>
      <xdr:row>91</xdr:row>
      <xdr:rowOff>47921</xdr:rowOff>
    </xdr:to>
    <xdr:cxnSp macro="">
      <xdr:nvCxnSpPr>
        <xdr:cNvPr id="688" name="直線コネクタ 687"/>
        <xdr:cNvCxnSpPr/>
      </xdr:nvCxnSpPr>
      <xdr:spPr>
        <a:xfrm>
          <a:off x="12814300" y="15482962"/>
          <a:ext cx="889000" cy="16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119656</xdr:rowOff>
    </xdr:from>
    <xdr:to>
      <xdr:col>72</xdr:col>
      <xdr:colOff>38100</xdr:colOff>
      <xdr:row>98</xdr:row>
      <xdr:rowOff>49806</xdr:rowOff>
    </xdr:to>
    <xdr:sp macro="" textlink="">
      <xdr:nvSpPr>
        <xdr:cNvPr id="689" name="フローチャート: 判断 688"/>
        <xdr:cNvSpPr/>
      </xdr:nvSpPr>
      <xdr:spPr>
        <a:xfrm>
          <a:off x="13652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40933</xdr:rowOff>
    </xdr:from>
    <xdr:ext cx="534377" cy="259045"/>
    <xdr:sp macro="" textlink="">
      <xdr:nvSpPr>
        <xdr:cNvPr id="690" name="テキスト ボックス 689"/>
        <xdr:cNvSpPr txBox="1"/>
      </xdr:nvSpPr>
      <xdr:spPr>
        <a:xfrm>
          <a:off x="13436111" y="168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130364</xdr:rowOff>
    </xdr:from>
    <xdr:to>
      <xdr:col>67</xdr:col>
      <xdr:colOff>101600</xdr:colOff>
      <xdr:row>98</xdr:row>
      <xdr:rowOff>60514</xdr:rowOff>
    </xdr:to>
    <xdr:sp macro="" textlink="">
      <xdr:nvSpPr>
        <xdr:cNvPr id="691" name="フローチャート: 判断 690"/>
        <xdr:cNvSpPr/>
      </xdr:nvSpPr>
      <xdr:spPr>
        <a:xfrm>
          <a:off x="12763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51641</xdr:rowOff>
    </xdr:from>
    <xdr:ext cx="534377" cy="259045"/>
    <xdr:sp macro="" textlink="">
      <xdr:nvSpPr>
        <xdr:cNvPr id="692" name="テキスト ボックス 691"/>
        <xdr:cNvSpPr txBox="1"/>
      </xdr:nvSpPr>
      <xdr:spPr>
        <a:xfrm>
          <a:off x="12547111" y="168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23918</xdr:rowOff>
    </xdr:from>
    <xdr:to>
      <xdr:col>85</xdr:col>
      <xdr:colOff>177800</xdr:colOff>
      <xdr:row>94</xdr:row>
      <xdr:rowOff>125518</xdr:rowOff>
    </xdr:to>
    <xdr:sp macro="" textlink="">
      <xdr:nvSpPr>
        <xdr:cNvPr id="698" name="楕円 697"/>
        <xdr:cNvSpPr/>
      </xdr:nvSpPr>
      <xdr:spPr>
        <a:xfrm>
          <a:off x="16268700" y="161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46795</xdr:rowOff>
    </xdr:from>
    <xdr:ext cx="599010" cy="259045"/>
    <xdr:sp macro="" textlink="">
      <xdr:nvSpPr>
        <xdr:cNvPr id="699" name="積立金該当値テキスト"/>
        <xdr:cNvSpPr txBox="1"/>
      </xdr:nvSpPr>
      <xdr:spPr>
        <a:xfrm>
          <a:off x="16370300" y="1599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21293</xdr:rowOff>
    </xdr:from>
    <xdr:to>
      <xdr:col>81</xdr:col>
      <xdr:colOff>101600</xdr:colOff>
      <xdr:row>91</xdr:row>
      <xdr:rowOff>122893</xdr:rowOff>
    </xdr:to>
    <xdr:sp macro="" textlink="">
      <xdr:nvSpPr>
        <xdr:cNvPr id="700" name="楕円 699"/>
        <xdr:cNvSpPr/>
      </xdr:nvSpPr>
      <xdr:spPr>
        <a:xfrm>
          <a:off x="15430500" y="156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139420</xdr:rowOff>
    </xdr:from>
    <xdr:ext cx="599010" cy="259045"/>
    <xdr:sp macro="" textlink="">
      <xdr:nvSpPr>
        <xdr:cNvPr id="701" name="テキスト ボックス 700"/>
        <xdr:cNvSpPr txBox="1"/>
      </xdr:nvSpPr>
      <xdr:spPr>
        <a:xfrm>
          <a:off x="15181795" y="15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116469</xdr:rowOff>
    </xdr:from>
    <xdr:to>
      <xdr:col>76</xdr:col>
      <xdr:colOff>165100</xdr:colOff>
      <xdr:row>92</xdr:row>
      <xdr:rowOff>46619</xdr:rowOff>
    </xdr:to>
    <xdr:sp macro="" textlink="">
      <xdr:nvSpPr>
        <xdr:cNvPr id="702" name="楕円 701"/>
        <xdr:cNvSpPr/>
      </xdr:nvSpPr>
      <xdr:spPr>
        <a:xfrm>
          <a:off x="14541500" y="157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63146</xdr:rowOff>
    </xdr:from>
    <xdr:ext cx="599010" cy="259045"/>
    <xdr:sp macro="" textlink="">
      <xdr:nvSpPr>
        <xdr:cNvPr id="703" name="テキスト ボックス 702"/>
        <xdr:cNvSpPr txBox="1"/>
      </xdr:nvSpPr>
      <xdr:spPr>
        <a:xfrm>
          <a:off x="14292795" y="1549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168571</xdr:rowOff>
    </xdr:from>
    <xdr:to>
      <xdr:col>72</xdr:col>
      <xdr:colOff>38100</xdr:colOff>
      <xdr:row>91</xdr:row>
      <xdr:rowOff>98721</xdr:rowOff>
    </xdr:to>
    <xdr:sp macro="" textlink="">
      <xdr:nvSpPr>
        <xdr:cNvPr id="704" name="楕円 703"/>
        <xdr:cNvSpPr/>
      </xdr:nvSpPr>
      <xdr:spPr>
        <a:xfrm>
          <a:off x="13652500" y="155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115248</xdr:rowOff>
    </xdr:from>
    <xdr:ext cx="599010" cy="259045"/>
    <xdr:sp macro="" textlink="">
      <xdr:nvSpPr>
        <xdr:cNvPr id="705" name="テキスト ボックス 704"/>
        <xdr:cNvSpPr txBox="1"/>
      </xdr:nvSpPr>
      <xdr:spPr>
        <a:xfrm>
          <a:off x="13403795" y="153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1662</xdr:rowOff>
    </xdr:from>
    <xdr:to>
      <xdr:col>67</xdr:col>
      <xdr:colOff>101600</xdr:colOff>
      <xdr:row>90</xdr:row>
      <xdr:rowOff>103262</xdr:rowOff>
    </xdr:to>
    <xdr:sp macro="" textlink="">
      <xdr:nvSpPr>
        <xdr:cNvPr id="706" name="楕円 705"/>
        <xdr:cNvSpPr/>
      </xdr:nvSpPr>
      <xdr:spPr>
        <a:xfrm>
          <a:off x="12763500" y="154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119789</xdr:rowOff>
    </xdr:from>
    <xdr:ext cx="599010" cy="259045"/>
    <xdr:sp macro="" textlink="">
      <xdr:nvSpPr>
        <xdr:cNvPr id="707" name="テキスト ボックス 706"/>
        <xdr:cNvSpPr txBox="1"/>
      </xdr:nvSpPr>
      <xdr:spPr>
        <a:xfrm>
          <a:off x="12514795" y="1520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3" name="直線コネクタ 732"/>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6"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7" name="直線コネクタ 736"/>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72589</xdr:rowOff>
    </xdr:from>
    <xdr:to>
      <xdr:col>116</xdr:col>
      <xdr:colOff>63500</xdr:colOff>
      <xdr:row>39</xdr:row>
      <xdr:rowOff>73014</xdr:rowOff>
    </xdr:to>
    <xdr:cxnSp macro="">
      <xdr:nvCxnSpPr>
        <xdr:cNvPr id="738" name="直線コネクタ 737"/>
        <xdr:cNvCxnSpPr/>
      </xdr:nvCxnSpPr>
      <xdr:spPr>
        <a:xfrm flipV="1">
          <a:off x="21323300" y="6759139"/>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9"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40" name="フローチャート: 判断 739"/>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73014</xdr:rowOff>
    </xdr:from>
    <xdr:to>
      <xdr:col>111</xdr:col>
      <xdr:colOff>177800</xdr:colOff>
      <xdr:row>39</xdr:row>
      <xdr:rowOff>75561</xdr:rowOff>
    </xdr:to>
    <xdr:cxnSp macro="">
      <xdr:nvCxnSpPr>
        <xdr:cNvPr id="741" name="直線コネクタ 740"/>
        <xdr:cNvCxnSpPr/>
      </xdr:nvCxnSpPr>
      <xdr:spPr>
        <a:xfrm flipV="1">
          <a:off x="20434300" y="6759564"/>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2" name="フローチャート: 判断 741"/>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3" name="テキスト ボックス 742"/>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75561</xdr:rowOff>
    </xdr:from>
    <xdr:to>
      <xdr:col>107</xdr:col>
      <xdr:colOff>50800</xdr:colOff>
      <xdr:row>39</xdr:row>
      <xdr:rowOff>82093</xdr:rowOff>
    </xdr:to>
    <xdr:cxnSp macro="">
      <xdr:nvCxnSpPr>
        <xdr:cNvPr id="744" name="直線コネクタ 743"/>
        <xdr:cNvCxnSpPr/>
      </xdr:nvCxnSpPr>
      <xdr:spPr>
        <a:xfrm flipV="1">
          <a:off x="19545300" y="676211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163881</xdr:rowOff>
    </xdr:from>
    <xdr:to>
      <xdr:col>107</xdr:col>
      <xdr:colOff>101600</xdr:colOff>
      <xdr:row>39</xdr:row>
      <xdr:rowOff>94031</xdr:rowOff>
    </xdr:to>
    <xdr:sp macro="" textlink="">
      <xdr:nvSpPr>
        <xdr:cNvPr id="745" name="フローチャート: 判断 744"/>
        <xdr:cNvSpPr/>
      </xdr:nvSpPr>
      <xdr:spPr>
        <a:xfrm>
          <a:off x="20383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110558</xdr:rowOff>
    </xdr:from>
    <xdr:ext cx="469744" cy="259045"/>
    <xdr:sp macro="" textlink="">
      <xdr:nvSpPr>
        <xdr:cNvPr id="746" name="テキスト ボックス 745"/>
        <xdr:cNvSpPr txBox="1"/>
      </xdr:nvSpPr>
      <xdr:spPr>
        <a:xfrm>
          <a:off x="20199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82093</xdr:rowOff>
    </xdr:from>
    <xdr:to>
      <xdr:col>102</xdr:col>
      <xdr:colOff>114300</xdr:colOff>
      <xdr:row>39</xdr:row>
      <xdr:rowOff>82191</xdr:rowOff>
    </xdr:to>
    <xdr:cxnSp macro="">
      <xdr:nvCxnSpPr>
        <xdr:cNvPr id="747" name="直線コネクタ 746"/>
        <xdr:cNvCxnSpPr/>
      </xdr:nvCxnSpPr>
      <xdr:spPr>
        <a:xfrm flipV="1">
          <a:off x="18656300" y="676864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8" name="フローチャート: 判断 747"/>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9" name="テキスト ボックス 748"/>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50" name="フローチャート: 判断 749"/>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51" name="テキスト ボックス 750"/>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21789</xdr:rowOff>
    </xdr:from>
    <xdr:to>
      <xdr:col>116</xdr:col>
      <xdr:colOff>114300</xdr:colOff>
      <xdr:row>39</xdr:row>
      <xdr:rowOff>123389</xdr:rowOff>
    </xdr:to>
    <xdr:sp macro="" textlink="">
      <xdr:nvSpPr>
        <xdr:cNvPr id="757" name="楕円 756"/>
        <xdr:cNvSpPr/>
      </xdr:nvSpPr>
      <xdr:spPr>
        <a:xfrm>
          <a:off x="22110700" y="67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378565" cy="259045"/>
    <xdr:sp macro="" textlink="">
      <xdr:nvSpPr>
        <xdr:cNvPr id="758" name="投資及び出資金該当値テキスト"/>
        <xdr:cNvSpPr txBox="1"/>
      </xdr:nvSpPr>
      <xdr:spPr>
        <a:xfrm>
          <a:off x="22212300" y="663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22214</xdr:rowOff>
    </xdr:from>
    <xdr:to>
      <xdr:col>112</xdr:col>
      <xdr:colOff>38100</xdr:colOff>
      <xdr:row>39</xdr:row>
      <xdr:rowOff>123814</xdr:rowOff>
    </xdr:to>
    <xdr:sp macro="" textlink="">
      <xdr:nvSpPr>
        <xdr:cNvPr id="759" name="楕円 758"/>
        <xdr:cNvSpPr/>
      </xdr:nvSpPr>
      <xdr:spPr>
        <a:xfrm>
          <a:off x="21272500" y="67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114941</xdr:rowOff>
    </xdr:from>
    <xdr:ext cx="378565" cy="259045"/>
    <xdr:sp macro="" textlink="">
      <xdr:nvSpPr>
        <xdr:cNvPr id="760" name="テキスト ボックス 759"/>
        <xdr:cNvSpPr txBox="1"/>
      </xdr:nvSpPr>
      <xdr:spPr>
        <a:xfrm>
          <a:off x="21134017" y="6801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24761</xdr:rowOff>
    </xdr:from>
    <xdr:to>
      <xdr:col>107</xdr:col>
      <xdr:colOff>101600</xdr:colOff>
      <xdr:row>39</xdr:row>
      <xdr:rowOff>126361</xdr:rowOff>
    </xdr:to>
    <xdr:sp macro="" textlink="">
      <xdr:nvSpPr>
        <xdr:cNvPr id="761" name="楕円 760"/>
        <xdr:cNvSpPr/>
      </xdr:nvSpPr>
      <xdr:spPr>
        <a:xfrm>
          <a:off x="20383500" y="67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117488</xdr:rowOff>
    </xdr:from>
    <xdr:ext cx="378565" cy="259045"/>
    <xdr:sp macro="" textlink="">
      <xdr:nvSpPr>
        <xdr:cNvPr id="762" name="テキスト ボックス 761"/>
        <xdr:cNvSpPr txBox="1"/>
      </xdr:nvSpPr>
      <xdr:spPr>
        <a:xfrm>
          <a:off x="20245017" y="680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31293</xdr:rowOff>
    </xdr:from>
    <xdr:to>
      <xdr:col>102</xdr:col>
      <xdr:colOff>165100</xdr:colOff>
      <xdr:row>39</xdr:row>
      <xdr:rowOff>132893</xdr:rowOff>
    </xdr:to>
    <xdr:sp macro="" textlink="">
      <xdr:nvSpPr>
        <xdr:cNvPr id="763" name="楕円 762"/>
        <xdr:cNvSpPr/>
      </xdr:nvSpPr>
      <xdr:spPr>
        <a:xfrm>
          <a:off x="19494500" y="67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124020</xdr:rowOff>
    </xdr:from>
    <xdr:ext cx="378565" cy="259045"/>
    <xdr:sp macro="" textlink="">
      <xdr:nvSpPr>
        <xdr:cNvPr id="764" name="テキスト ボックス 763"/>
        <xdr:cNvSpPr txBox="1"/>
      </xdr:nvSpPr>
      <xdr:spPr>
        <a:xfrm>
          <a:off x="19356017" y="68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31391</xdr:rowOff>
    </xdr:from>
    <xdr:to>
      <xdr:col>98</xdr:col>
      <xdr:colOff>38100</xdr:colOff>
      <xdr:row>39</xdr:row>
      <xdr:rowOff>132991</xdr:rowOff>
    </xdr:to>
    <xdr:sp macro="" textlink="">
      <xdr:nvSpPr>
        <xdr:cNvPr id="765" name="楕円 764"/>
        <xdr:cNvSpPr/>
      </xdr:nvSpPr>
      <xdr:spPr>
        <a:xfrm>
          <a:off x="18605500" y="67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124118</xdr:rowOff>
    </xdr:from>
    <xdr:ext cx="378565" cy="259045"/>
    <xdr:sp macro="" textlink="">
      <xdr:nvSpPr>
        <xdr:cNvPr id="766" name="テキスト ボックス 765"/>
        <xdr:cNvSpPr txBox="1"/>
      </xdr:nvSpPr>
      <xdr:spPr>
        <a:xfrm>
          <a:off x="18467017" y="6810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8" name="直線コネクタ 787"/>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91"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2" name="直線コネクタ 791"/>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2952</xdr:rowOff>
    </xdr:from>
    <xdr:to>
      <xdr:col>116</xdr:col>
      <xdr:colOff>63500</xdr:colOff>
      <xdr:row>56</xdr:row>
      <xdr:rowOff>31710</xdr:rowOff>
    </xdr:to>
    <xdr:cxnSp macro="">
      <xdr:nvCxnSpPr>
        <xdr:cNvPr id="793" name="直線コネクタ 792"/>
        <xdr:cNvCxnSpPr/>
      </xdr:nvCxnSpPr>
      <xdr:spPr>
        <a:xfrm>
          <a:off x="21323300" y="9604152"/>
          <a:ext cx="8382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4"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5" name="フローチャート: 判断 794"/>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16850</xdr:rowOff>
    </xdr:from>
    <xdr:to>
      <xdr:col>111</xdr:col>
      <xdr:colOff>177800</xdr:colOff>
      <xdr:row>56</xdr:row>
      <xdr:rowOff>2952</xdr:rowOff>
    </xdr:to>
    <xdr:cxnSp macro="">
      <xdr:nvCxnSpPr>
        <xdr:cNvPr id="796" name="直線コネクタ 795"/>
        <xdr:cNvCxnSpPr/>
      </xdr:nvCxnSpPr>
      <xdr:spPr>
        <a:xfrm>
          <a:off x="20434300" y="8932250"/>
          <a:ext cx="889000" cy="67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7" name="フローチャート: 判断 796"/>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8" name="テキスト ボックス 797"/>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16850</xdr:rowOff>
    </xdr:from>
    <xdr:to>
      <xdr:col>107</xdr:col>
      <xdr:colOff>50800</xdr:colOff>
      <xdr:row>53</xdr:row>
      <xdr:rowOff>158857</xdr:rowOff>
    </xdr:to>
    <xdr:cxnSp macro="">
      <xdr:nvCxnSpPr>
        <xdr:cNvPr id="799" name="直線コネクタ 798"/>
        <xdr:cNvCxnSpPr/>
      </xdr:nvCxnSpPr>
      <xdr:spPr>
        <a:xfrm flipV="1">
          <a:off x="19545300" y="8932250"/>
          <a:ext cx="889000" cy="3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130277</xdr:rowOff>
    </xdr:from>
    <xdr:to>
      <xdr:col>107</xdr:col>
      <xdr:colOff>101600</xdr:colOff>
      <xdr:row>57</xdr:row>
      <xdr:rowOff>60427</xdr:rowOff>
    </xdr:to>
    <xdr:sp macro="" textlink="">
      <xdr:nvSpPr>
        <xdr:cNvPr id="800" name="フローチャート: 判断 799"/>
        <xdr:cNvSpPr/>
      </xdr:nvSpPr>
      <xdr:spPr>
        <a:xfrm>
          <a:off x="20383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51554</xdr:rowOff>
    </xdr:from>
    <xdr:ext cx="469744" cy="259045"/>
    <xdr:sp macro="" textlink="">
      <xdr:nvSpPr>
        <xdr:cNvPr id="801" name="テキスト ボックス 800"/>
        <xdr:cNvSpPr txBox="1"/>
      </xdr:nvSpPr>
      <xdr:spPr>
        <a:xfrm>
          <a:off x="20199428"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158857</xdr:rowOff>
    </xdr:from>
    <xdr:to>
      <xdr:col>102</xdr:col>
      <xdr:colOff>114300</xdr:colOff>
      <xdr:row>55</xdr:row>
      <xdr:rowOff>145369</xdr:rowOff>
    </xdr:to>
    <xdr:cxnSp macro="">
      <xdr:nvCxnSpPr>
        <xdr:cNvPr id="802" name="直線コネクタ 801"/>
        <xdr:cNvCxnSpPr/>
      </xdr:nvCxnSpPr>
      <xdr:spPr>
        <a:xfrm flipV="1">
          <a:off x="18656300" y="9245707"/>
          <a:ext cx="889000" cy="3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3" name="フローチャート: 判断 802"/>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4" name="テキスト ボックス 803"/>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5" name="フローチャート: 判断 804"/>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6" name="テキスト ボックス 805"/>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152360</xdr:rowOff>
    </xdr:from>
    <xdr:to>
      <xdr:col>116</xdr:col>
      <xdr:colOff>114300</xdr:colOff>
      <xdr:row>56</xdr:row>
      <xdr:rowOff>82510</xdr:rowOff>
    </xdr:to>
    <xdr:sp macro="" textlink="">
      <xdr:nvSpPr>
        <xdr:cNvPr id="812" name="楕円 811"/>
        <xdr:cNvSpPr/>
      </xdr:nvSpPr>
      <xdr:spPr>
        <a:xfrm>
          <a:off x="22110700" y="95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3787</xdr:rowOff>
    </xdr:from>
    <xdr:ext cx="469744" cy="259045"/>
    <xdr:sp macro="" textlink="">
      <xdr:nvSpPr>
        <xdr:cNvPr id="813" name="貸付金該当値テキスト"/>
        <xdr:cNvSpPr txBox="1"/>
      </xdr:nvSpPr>
      <xdr:spPr>
        <a:xfrm>
          <a:off x="22212300" y="94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123602</xdr:rowOff>
    </xdr:from>
    <xdr:to>
      <xdr:col>112</xdr:col>
      <xdr:colOff>38100</xdr:colOff>
      <xdr:row>56</xdr:row>
      <xdr:rowOff>53752</xdr:rowOff>
    </xdr:to>
    <xdr:sp macro="" textlink="">
      <xdr:nvSpPr>
        <xdr:cNvPr id="814" name="楕円 813"/>
        <xdr:cNvSpPr/>
      </xdr:nvSpPr>
      <xdr:spPr>
        <a:xfrm>
          <a:off x="21272500" y="95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70279</xdr:rowOff>
    </xdr:from>
    <xdr:ext cx="534377" cy="259045"/>
    <xdr:sp macro="" textlink="">
      <xdr:nvSpPr>
        <xdr:cNvPr id="815" name="テキスト ボックス 814"/>
        <xdr:cNvSpPr txBox="1"/>
      </xdr:nvSpPr>
      <xdr:spPr>
        <a:xfrm>
          <a:off x="21056111" y="93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137500</xdr:rowOff>
    </xdr:from>
    <xdr:to>
      <xdr:col>107</xdr:col>
      <xdr:colOff>101600</xdr:colOff>
      <xdr:row>52</xdr:row>
      <xdr:rowOff>67650</xdr:rowOff>
    </xdr:to>
    <xdr:sp macro="" textlink="">
      <xdr:nvSpPr>
        <xdr:cNvPr id="816" name="楕円 815"/>
        <xdr:cNvSpPr/>
      </xdr:nvSpPr>
      <xdr:spPr>
        <a:xfrm>
          <a:off x="20383500" y="88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84177</xdr:rowOff>
    </xdr:from>
    <xdr:ext cx="534377" cy="259045"/>
    <xdr:sp macro="" textlink="">
      <xdr:nvSpPr>
        <xdr:cNvPr id="817" name="テキスト ボックス 816"/>
        <xdr:cNvSpPr txBox="1"/>
      </xdr:nvSpPr>
      <xdr:spPr>
        <a:xfrm>
          <a:off x="20167111" y="865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108057</xdr:rowOff>
    </xdr:from>
    <xdr:to>
      <xdr:col>102</xdr:col>
      <xdr:colOff>165100</xdr:colOff>
      <xdr:row>54</xdr:row>
      <xdr:rowOff>38207</xdr:rowOff>
    </xdr:to>
    <xdr:sp macro="" textlink="">
      <xdr:nvSpPr>
        <xdr:cNvPr id="818" name="楕円 817"/>
        <xdr:cNvSpPr/>
      </xdr:nvSpPr>
      <xdr:spPr>
        <a:xfrm>
          <a:off x="19494500" y="91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54734</xdr:rowOff>
    </xdr:from>
    <xdr:ext cx="534377" cy="259045"/>
    <xdr:sp macro="" textlink="">
      <xdr:nvSpPr>
        <xdr:cNvPr id="819" name="テキスト ボックス 818"/>
        <xdr:cNvSpPr txBox="1"/>
      </xdr:nvSpPr>
      <xdr:spPr>
        <a:xfrm>
          <a:off x="19278111" y="89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94569</xdr:rowOff>
    </xdr:from>
    <xdr:to>
      <xdr:col>98</xdr:col>
      <xdr:colOff>38100</xdr:colOff>
      <xdr:row>56</xdr:row>
      <xdr:rowOff>24719</xdr:rowOff>
    </xdr:to>
    <xdr:sp macro="" textlink="">
      <xdr:nvSpPr>
        <xdr:cNvPr id="820" name="楕円 819"/>
        <xdr:cNvSpPr/>
      </xdr:nvSpPr>
      <xdr:spPr>
        <a:xfrm>
          <a:off x="18605500" y="95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41246</xdr:rowOff>
    </xdr:from>
    <xdr:ext cx="534377" cy="259045"/>
    <xdr:sp macro="" textlink="">
      <xdr:nvSpPr>
        <xdr:cNvPr id="821" name="テキスト ボックス 820"/>
        <xdr:cNvSpPr txBox="1"/>
      </xdr:nvSpPr>
      <xdr:spPr>
        <a:xfrm>
          <a:off x="18389111" y="929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6" name="直線コネクタ 845"/>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7"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8" name="直線コネクタ 847"/>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9"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50" name="直線コネクタ 849"/>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158864</xdr:rowOff>
    </xdr:from>
    <xdr:to>
      <xdr:col>116</xdr:col>
      <xdr:colOff>63500</xdr:colOff>
      <xdr:row>74</xdr:row>
      <xdr:rowOff>20162</xdr:rowOff>
    </xdr:to>
    <xdr:cxnSp macro="">
      <xdr:nvCxnSpPr>
        <xdr:cNvPr id="851" name="直線コネクタ 850"/>
        <xdr:cNvCxnSpPr/>
      </xdr:nvCxnSpPr>
      <xdr:spPr>
        <a:xfrm flipV="1">
          <a:off x="21323300" y="12674714"/>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2"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3" name="フローチャート: 判断 852"/>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20162</xdr:rowOff>
    </xdr:from>
    <xdr:to>
      <xdr:col>111</xdr:col>
      <xdr:colOff>177800</xdr:colOff>
      <xdr:row>75</xdr:row>
      <xdr:rowOff>36544</xdr:rowOff>
    </xdr:to>
    <xdr:cxnSp macro="">
      <xdr:nvCxnSpPr>
        <xdr:cNvPr id="854" name="直線コネクタ 853"/>
        <xdr:cNvCxnSpPr/>
      </xdr:nvCxnSpPr>
      <xdr:spPr>
        <a:xfrm flipV="1">
          <a:off x="20434300" y="12707462"/>
          <a:ext cx="889000" cy="1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5" name="フローチャート: 判断 854"/>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6" name="テキスト ボックス 855"/>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85522</xdr:rowOff>
    </xdr:from>
    <xdr:to>
      <xdr:col>107</xdr:col>
      <xdr:colOff>50800</xdr:colOff>
      <xdr:row>75</xdr:row>
      <xdr:rowOff>36544</xdr:rowOff>
    </xdr:to>
    <xdr:cxnSp macro="">
      <xdr:nvCxnSpPr>
        <xdr:cNvPr id="857" name="直線コネクタ 856"/>
        <xdr:cNvCxnSpPr/>
      </xdr:nvCxnSpPr>
      <xdr:spPr>
        <a:xfrm>
          <a:off x="19545300" y="12772822"/>
          <a:ext cx="889000" cy="1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36265</xdr:rowOff>
    </xdr:from>
    <xdr:to>
      <xdr:col>107</xdr:col>
      <xdr:colOff>101600</xdr:colOff>
      <xdr:row>74</xdr:row>
      <xdr:rowOff>137865</xdr:rowOff>
    </xdr:to>
    <xdr:sp macro="" textlink="">
      <xdr:nvSpPr>
        <xdr:cNvPr id="858" name="フローチャート: 判断 857"/>
        <xdr:cNvSpPr/>
      </xdr:nvSpPr>
      <xdr:spPr>
        <a:xfrm>
          <a:off x="20383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154392</xdr:rowOff>
    </xdr:from>
    <xdr:ext cx="534377" cy="259045"/>
    <xdr:sp macro="" textlink="">
      <xdr:nvSpPr>
        <xdr:cNvPr id="859" name="テキスト ボックス 858"/>
        <xdr:cNvSpPr txBox="1"/>
      </xdr:nvSpPr>
      <xdr:spPr>
        <a:xfrm>
          <a:off x="20167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150178</xdr:rowOff>
    </xdr:from>
    <xdr:to>
      <xdr:col>102</xdr:col>
      <xdr:colOff>114300</xdr:colOff>
      <xdr:row>74</xdr:row>
      <xdr:rowOff>85522</xdr:rowOff>
    </xdr:to>
    <xdr:cxnSp macro="">
      <xdr:nvCxnSpPr>
        <xdr:cNvPr id="860" name="直線コネクタ 859"/>
        <xdr:cNvCxnSpPr/>
      </xdr:nvCxnSpPr>
      <xdr:spPr>
        <a:xfrm>
          <a:off x="18656300" y="12323128"/>
          <a:ext cx="889000" cy="4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61" name="フローチャート: 判断 860"/>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2" name="テキスト ボックス 861"/>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3" name="フローチャート: 判断 862"/>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4" name="テキスト ボックス 863"/>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108064</xdr:rowOff>
    </xdr:from>
    <xdr:to>
      <xdr:col>116</xdr:col>
      <xdr:colOff>114300</xdr:colOff>
      <xdr:row>74</xdr:row>
      <xdr:rowOff>38214</xdr:rowOff>
    </xdr:to>
    <xdr:sp macro="" textlink="">
      <xdr:nvSpPr>
        <xdr:cNvPr id="870" name="楕円 869"/>
        <xdr:cNvSpPr/>
      </xdr:nvSpPr>
      <xdr:spPr>
        <a:xfrm>
          <a:off x="22110700" y="126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130941</xdr:rowOff>
    </xdr:from>
    <xdr:ext cx="534377" cy="259045"/>
    <xdr:sp macro="" textlink="">
      <xdr:nvSpPr>
        <xdr:cNvPr id="871" name="繰出金該当値テキスト"/>
        <xdr:cNvSpPr txBox="1"/>
      </xdr:nvSpPr>
      <xdr:spPr>
        <a:xfrm>
          <a:off x="22212300" y="124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140812</xdr:rowOff>
    </xdr:from>
    <xdr:to>
      <xdr:col>112</xdr:col>
      <xdr:colOff>38100</xdr:colOff>
      <xdr:row>74</xdr:row>
      <xdr:rowOff>70962</xdr:rowOff>
    </xdr:to>
    <xdr:sp macro="" textlink="">
      <xdr:nvSpPr>
        <xdr:cNvPr id="872" name="楕円 871"/>
        <xdr:cNvSpPr/>
      </xdr:nvSpPr>
      <xdr:spPr>
        <a:xfrm>
          <a:off x="21272500" y="126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87489</xdr:rowOff>
    </xdr:from>
    <xdr:ext cx="534377" cy="259045"/>
    <xdr:sp macro="" textlink="">
      <xdr:nvSpPr>
        <xdr:cNvPr id="873" name="テキスト ボックス 872"/>
        <xdr:cNvSpPr txBox="1"/>
      </xdr:nvSpPr>
      <xdr:spPr>
        <a:xfrm>
          <a:off x="21056111" y="1243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157194</xdr:rowOff>
    </xdr:from>
    <xdr:to>
      <xdr:col>107</xdr:col>
      <xdr:colOff>101600</xdr:colOff>
      <xdr:row>75</xdr:row>
      <xdr:rowOff>87344</xdr:rowOff>
    </xdr:to>
    <xdr:sp macro="" textlink="">
      <xdr:nvSpPr>
        <xdr:cNvPr id="874" name="楕円 873"/>
        <xdr:cNvSpPr/>
      </xdr:nvSpPr>
      <xdr:spPr>
        <a:xfrm>
          <a:off x="20383500" y="128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78471</xdr:rowOff>
    </xdr:from>
    <xdr:ext cx="534377" cy="259045"/>
    <xdr:sp macro="" textlink="">
      <xdr:nvSpPr>
        <xdr:cNvPr id="875" name="テキスト ボックス 874"/>
        <xdr:cNvSpPr txBox="1"/>
      </xdr:nvSpPr>
      <xdr:spPr>
        <a:xfrm>
          <a:off x="20167111" y="129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34722</xdr:rowOff>
    </xdr:from>
    <xdr:to>
      <xdr:col>102</xdr:col>
      <xdr:colOff>165100</xdr:colOff>
      <xdr:row>74</xdr:row>
      <xdr:rowOff>136322</xdr:rowOff>
    </xdr:to>
    <xdr:sp macro="" textlink="">
      <xdr:nvSpPr>
        <xdr:cNvPr id="876" name="楕円 875"/>
        <xdr:cNvSpPr/>
      </xdr:nvSpPr>
      <xdr:spPr>
        <a:xfrm>
          <a:off x="19494500" y="127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152849</xdr:rowOff>
    </xdr:from>
    <xdr:ext cx="534377" cy="259045"/>
    <xdr:sp macro="" textlink="">
      <xdr:nvSpPr>
        <xdr:cNvPr id="877" name="テキスト ボックス 876"/>
        <xdr:cNvSpPr txBox="1"/>
      </xdr:nvSpPr>
      <xdr:spPr>
        <a:xfrm>
          <a:off x="19278111" y="124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99378</xdr:rowOff>
    </xdr:from>
    <xdr:to>
      <xdr:col>98</xdr:col>
      <xdr:colOff>38100</xdr:colOff>
      <xdr:row>72</xdr:row>
      <xdr:rowOff>29528</xdr:rowOff>
    </xdr:to>
    <xdr:sp macro="" textlink="">
      <xdr:nvSpPr>
        <xdr:cNvPr id="878" name="楕円 877"/>
        <xdr:cNvSpPr/>
      </xdr:nvSpPr>
      <xdr:spPr>
        <a:xfrm>
          <a:off x="18605500" y="122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46055</xdr:rowOff>
    </xdr:from>
    <xdr:ext cx="534377" cy="259045"/>
    <xdr:sp macro="" textlink="">
      <xdr:nvSpPr>
        <xdr:cNvPr id="879" name="テキスト ボックス 878"/>
        <xdr:cNvSpPr txBox="1"/>
      </xdr:nvSpPr>
      <xdr:spPr>
        <a:xfrm>
          <a:off x="18389111" y="120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3" name="テキスト ボックス 89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5" name="テキスト ボックス 894"/>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9" name="直線コネクタ 898"/>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900"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2"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3" name="直線コネクタ 902"/>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5"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6" name="フローチャート: 判断 905"/>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8" name="フローチャート: 判断 907"/>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9" name="テキスト ボックス 908"/>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95</xdr:row>
      <xdr:rowOff>163195</xdr:rowOff>
    </xdr:from>
    <xdr:to>
      <xdr:col>107</xdr:col>
      <xdr:colOff>101600</xdr:colOff>
      <xdr:row>96</xdr:row>
      <xdr:rowOff>93345</xdr:rowOff>
    </xdr:to>
    <xdr:sp macro="" textlink="">
      <xdr:nvSpPr>
        <xdr:cNvPr id="911" name="フローチャート: 判断 910"/>
        <xdr:cNvSpPr/>
      </xdr:nvSpPr>
      <xdr:spPr>
        <a:xfrm>
          <a:off x="2038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94</xdr:row>
      <xdr:rowOff>109872</xdr:rowOff>
    </xdr:from>
    <xdr:ext cx="313932" cy="259045"/>
    <xdr:sp macro="" textlink="">
      <xdr:nvSpPr>
        <xdr:cNvPr id="912" name="テキスト ボックス 911"/>
        <xdr:cNvSpPr txBox="1"/>
      </xdr:nvSpPr>
      <xdr:spPr>
        <a:xfrm>
          <a:off x="20277333" y="16226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4" name="フローチャート: 判断 913"/>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5" name="テキスト ボックス 914"/>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6" name="フローチャート: 判断 915"/>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7" name="テキスト ボックス 916"/>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4"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8" name="テキスト ボックス 927"/>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0" name="テキスト ボックス 92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2" name="テキスト ボックス 93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1,082,197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円となっています。</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普通建設事業費・災害復旧事業費・積立金について、類似団体の平均を大きく超過しているのは、東日本大震災からの復旧・復興事業等に係る臨時的経費が平常時より大幅に増額していることが要因であります。</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この傾向については、復興事業の進捗により減少していくことが見込まれるものの、平成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類似団体との比較においては高い値に位置することが予想されます。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岩手県大船渡市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37,264
36,906
322.51
44,348,857
40,327,005
1,319,921
10,958,052
23,481,477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97899</xdr:rowOff>
    </xdr:from>
    <xdr:to>
      <xdr:col>24</xdr:col>
      <xdr:colOff>63500</xdr:colOff>
      <xdr:row>35</xdr:row>
      <xdr:rowOff>163866</xdr:rowOff>
    </xdr:to>
    <xdr:cxnSp macro="">
      <xdr:nvCxnSpPr>
        <xdr:cNvPr id="63" name="直線コネクタ 62"/>
        <xdr:cNvCxnSpPr/>
      </xdr:nvCxnSpPr>
      <xdr:spPr>
        <a:xfrm flipV="1">
          <a:off x="3797300" y="6098649"/>
          <a:ext cx="8382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47280</xdr:rowOff>
    </xdr:from>
    <xdr:to>
      <xdr:col>19</xdr:col>
      <xdr:colOff>177800</xdr:colOff>
      <xdr:row>35</xdr:row>
      <xdr:rowOff>163866</xdr:rowOff>
    </xdr:to>
    <xdr:cxnSp macro="">
      <xdr:nvCxnSpPr>
        <xdr:cNvPr id="66" name="直線コネクタ 65"/>
        <xdr:cNvCxnSpPr/>
      </xdr:nvCxnSpPr>
      <xdr:spPr>
        <a:xfrm>
          <a:off x="2908300" y="604803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47280</xdr:rowOff>
    </xdr:from>
    <xdr:to>
      <xdr:col>15</xdr:col>
      <xdr:colOff>50800</xdr:colOff>
      <xdr:row>36</xdr:row>
      <xdr:rowOff>3193</xdr:rowOff>
    </xdr:to>
    <xdr:cxnSp macro="">
      <xdr:nvCxnSpPr>
        <xdr:cNvPr id="69" name="直線コネクタ 68"/>
        <xdr:cNvCxnSpPr/>
      </xdr:nvCxnSpPr>
      <xdr:spPr>
        <a:xfrm flipV="1">
          <a:off x="2019300" y="604803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79103</xdr:rowOff>
    </xdr:from>
    <xdr:to>
      <xdr:col>15</xdr:col>
      <xdr:colOff>101600</xdr:colOff>
      <xdr:row>35</xdr:row>
      <xdr:rowOff>9253</xdr:rowOff>
    </xdr:to>
    <xdr:sp macro="" textlink="">
      <xdr:nvSpPr>
        <xdr:cNvPr id="70" name="フローチャート: 判断 69"/>
        <xdr:cNvSpPr/>
      </xdr:nvSpPr>
      <xdr:spPr>
        <a:xfrm>
          <a:off x="2857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25780</xdr:rowOff>
    </xdr:from>
    <xdr:ext cx="469744" cy="259045"/>
    <xdr:sp macro="" textlink="">
      <xdr:nvSpPr>
        <xdr:cNvPr id="71" name="テキスト ボックス 70"/>
        <xdr:cNvSpPr txBox="1"/>
      </xdr:nvSpPr>
      <xdr:spPr>
        <a:xfrm>
          <a:off x="2673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3193</xdr:rowOff>
    </xdr:from>
    <xdr:to>
      <xdr:col>10</xdr:col>
      <xdr:colOff>114300</xdr:colOff>
      <xdr:row>36</xdr:row>
      <xdr:rowOff>35850</xdr:rowOff>
    </xdr:to>
    <xdr:cxnSp macro="">
      <xdr:nvCxnSpPr>
        <xdr:cNvPr id="72" name="直線コネクタ 71"/>
        <xdr:cNvCxnSpPr/>
      </xdr:nvCxnSpPr>
      <xdr:spPr>
        <a:xfrm flipV="1">
          <a:off x="1130300" y="61753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47099</xdr:rowOff>
    </xdr:from>
    <xdr:to>
      <xdr:col>24</xdr:col>
      <xdr:colOff>114300</xdr:colOff>
      <xdr:row>35</xdr:row>
      <xdr:rowOff>148699</xdr:rowOff>
    </xdr:to>
    <xdr:sp macro="" textlink="">
      <xdr:nvSpPr>
        <xdr:cNvPr id="82" name="楕円 81"/>
        <xdr:cNvSpPr/>
      </xdr:nvSpPr>
      <xdr:spPr>
        <a:xfrm>
          <a:off x="4584700" y="60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69976</xdr:rowOff>
    </xdr:from>
    <xdr:ext cx="469744" cy="259045"/>
    <xdr:sp macro="" textlink="">
      <xdr:nvSpPr>
        <xdr:cNvPr id="83" name="議会費該当値テキスト"/>
        <xdr:cNvSpPr txBox="1"/>
      </xdr:nvSpPr>
      <xdr:spPr>
        <a:xfrm>
          <a:off x="4686300" y="5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113066</xdr:rowOff>
    </xdr:from>
    <xdr:to>
      <xdr:col>20</xdr:col>
      <xdr:colOff>38100</xdr:colOff>
      <xdr:row>36</xdr:row>
      <xdr:rowOff>43216</xdr:rowOff>
    </xdr:to>
    <xdr:sp macro="" textlink="">
      <xdr:nvSpPr>
        <xdr:cNvPr id="84" name="楕円 83"/>
        <xdr:cNvSpPr/>
      </xdr:nvSpPr>
      <xdr:spPr>
        <a:xfrm>
          <a:off x="3746500" y="61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59743</xdr:rowOff>
    </xdr:from>
    <xdr:ext cx="469744" cy="259045"/>
    <xdr:sp macro="" textlink="">
      <xdr:nvSpPr>
        <xdr:cNvPr id="85" name="テキスト ボックス 84"/>
        <xdr:cNvSpPr txBox="1"/>
      </xdr:nvSpPr>
      <xdr:spPr>
        <a:xfrm>
          <a:off x="3562428" y="588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167930</xdr:rowOff>
    </xdr:from>
    <xdr:to>
      <xdr:col>15</xdr:col>
      <xdr:colOff>101600</xdr:colOff>
      <xdr:row>35</xdr:row>
      <xdr:rowOff>98080</xdr:rowOff>
    </xdr:to>
    <xdr:sp macro="" textlink="">
      <xdr:nvSpPr>
        <xdr:cNvPr id="86" name="楕円 85"/>
        <xdr:cNvSpPr/>
      </xdr:nvSpPr>
      <xdr:spPr>
        <a:xfrm>
          <a:off x="2857500" y="59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89207</xdr:rowOff>
    </xdr:from>
    <xdr:ext cx="469744" cy="259045"/>
    <xdr:sp macro="" textlink="">
      <xdr:nvSpPr>
        <xdr:cNvPr id="87" name="テキスト ボックス 86"/>
        <xdr:cNvSpPr txBox="1"/>
      </xdr:nvSpPr>
      <xdr:spPr>
        <a:xfrm>
          <a:off x="2673428" y="60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123843</xdr:rowOff>
    </xdr:from>
    <xdr:to>
      <xdr:col>10</xdr:col>
      <xdr:colOff>165100</xdr:colOff>
      <xdr:row>36</xdr:row>
      <xdr:rowOff>53993</xdr:rowOff>
    </xdr:to>
    <xdr:sp macro="" textlink="">
      <xdr:nvSpPr>
        <xdr:cNvPr id="88" name="楕円 87"/>
        <xdr:cNvSpPr/>
      </xdr:nvSpPr>
      <xdr:spPr>
        <a:xfrm>
          <a:off x="1968500" y="61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45120</xdr:rowOff>
    </xdr:from>
    <xdr:ext cx="469744" cy="259045"/>
    <xdr:sp macro="" textlink="">
      <xdr:nvSpPr>
        <xdr:cNvPr id="89" name="テキスト ボックス 88"/>
        <xdr:cNvSpPr txBox="1"/>
      </xdr:nvSpPr>
      <xdr:spPr>
        <a:xfrm>
          <a:off x="1784428" y="62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156500</xdr:rowOff>
    </xdr:from>
    <xdr:to>
      <xdr:col>6</xdr:col>
      <xdr:colOff>38100</xdr:colOff>
      <xdr:row>36</xdr:row>
      <xdr:rowOff>86650</xdr:rowOff>
    </xdr:to>
    <xdr:sp macro="" textlink="">
      <xdr:nvSpPr>
        <xdr:cNvPr id="90" name="楕円 89"/>
        <xdr:cNvSpPr/>
      </xdr:nvSpPr>
      <xdr:spPr>
        <a:xfrm>
          <a:off x="1079500" y="6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77777</xdr:rowOff>
    </xdr:from>
    <xdr:ext cx="469744" cy="259045"/>
    <xdr:sp macro="" textlink="">
      <xdr:nvSpPr>
        <xdr:cNvPr id="91" name="テキスト ボックス 90"/>
        <xdr:cNvSpPr txBox="1"/>
      </xdr:nvSpPr>
      <xdr:spPr>
        <a:xfrm>
          <a:off x="895428" y="62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25080</xdr:rowOff>
    </xdr:from>
    <xdr:to>
      <xdr:col>24</xdr:col>
      <xdr:colOff>62865</xdr:colOff>
      <xdr:row>58</xdr:row>
      <xdr:rowOff>84897</xdr:rowOff>
    </xdr:to>
    <xdr:cxnSp macro="">
      <xdr:nvCxnSpPr>
        <xdr:cNvPr id="115" name="直線コネクタ 114"/>
        <xdr:cNvCxnSpPr/>
      </xdr:nvCxnSpPr>
      <xdr:spPr>
        <a:xfrm flipV="1">
          <a:off x="4633595" y="8940480"/>
          <a:ext cx="1270" cy="1088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88724</xdr:rowOff>
    </xdr:from>
    <xdr:ext cx="534377" cy="259045"/>
    <xdr:sp macro="" textlink="">
      <xdr:nvSpPr>
        <xdr:cNvPr id="116" name="総務費最小値テキスト"/>
        <xdr:cNvSpPr txBox="1"/>
      </xdr:nvSpPr>
      <xdr:spPr>
        <a:xfrm>
          <a:off x="4686300" y="100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84897</xdr:rowOff>
    </xdr:from>
    <xdr:to>
      <xdr:col>24</xdr:col>
      <xdr:colOff>152400</xdr:colOff>
      <xdr:row>58</xdr:row>
      <xdr:rowOff>84897</xdr:rowOff>
    </xdr:to>
    <xdr:cxnSp macro="">
      <xdr:nvCxnSpPr>
        <xdr:cNvPr id="117" name="直線コネクタ 116"/>
        <xdr:cNvCxnSpPr/>
      </xdr:nvCxnSpPr>
      <xdr:spPr>
        <a:xfrm>
          <a:off x="4546600" y="100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143207</xdr:rowOff>
    </xdr:from>
    <xdr:ext cx="599010" cy="259045"/>
    <xdr:sp macro="" textlink="">
      <xdr:nvSpPr>
        <xdr:cNvPr id="118" name="総務費最大値テキスト"/>
        <xdr:cNvSpPr txBox="1"/>
      </xdr:nvSpPr>
      <xdr:spPr>
        <a:xfrm>
          <a:off x="4686300" y="871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25080</xdr:rowOff>
    </xdr:from>
    <xdr:to>
      <xdr:col>24</xdr:col>
      <xdr:colOff>152400</xdr:colOff>
      <xdr:row>52</xdr:row>
      <xdr:rowOff>25080</xdr:rowOff>
    </xdr:to>
    <xdr:cxnSp macro="">
      <xdr:nvCxnSpPr>
        <xdr:cNvPr id="119" name="直線コネクタ 118"/>
        <xdr:cNvCxnSpPr/>
      </xdr:nvCxnSpPr>
      <xdr:spPr>
        <a:xfrm>
          <a:off x="4546600" y="894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77753</xdr:rowOff>
    </xdr:from>
    <xdr:to>
      <xdr:col>24</xdr:col>
      <xdr:colOff>63500</xdr:colOff>
      <xdr:row>53</xdr:row>
      <xdr:rowOff>161089</xdr:rowOff>
    </xdr:to>
    <xdr:cxnSp macro="">
      <xdr:nvCxnSpPr>
        <xdr:cNvPr id="120" name="直線コネクタ 119"/>
        <xdr:cNvCxnSpPr/>
      </xdr:nvCxnSpPr>
      <xdr:spPr>
        <a:xfrm>
          <a:off x="3797300" y="8821703"/>
          <a:ext cx="838200" cy="4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70900</xdr:rowOff>
    </xdr:from>
    <xdr:ext cx="534377" cy="259045"/>
    <xdr:sp macro="" textlink="">
      <xdr:nvSpPr>
        <xdr:cNvPr id="121" name="総務費平均値テキスト"/>
        <xdr:cNvSpPr txBox="1"/>
      </xdr:nvSpPr>
      <xdr:spPr>
        <a:xfrm>
          <a:off x="4686300" y="9843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92473</xdr:rowOff>
    </xdr:from>
    <xdr:to>
      <xdr:col>24</xdr:col>
      <xdr:colOff>114300</xdr:colOff>
      <xdr:row>58</xdr:row>
      <xdr:rowOff>22623</xdr:rowOff>
    </xdr:to>
    <xdr:sp macro="" textlink="">
      <xdr:nvSpPr>
        <xdr:cNvPr id="122" name="フローチャート: 判断 121"/>
        <xdr:cNvSpPr/>
      </xdr:nvSpPr>
      <xdr:spPr>
        <a:xfrm>
          <a:off x="45847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77753</xdr:rowOff>
    </xdr:from>
    <xdr:to>
      <xdr:col>19</xdr:col>
      <xdr:colOff>177800</xdr:colOff>
      <xdr:row>51</xdr:row>
      <xdr:rowOff>108911</xdr:rowOff>
    </xdr:to>
    <xdr:cxnSp macro="">
      <xdr:nvCxnSpPr>
        <xdr:cNvPr id="123" name="直線コネクタ 122"/>
        <xdr:cNvCxnSpPr/>
      </xdr:nvCxnSpPr>
      <xdr:spPr>
        <a:xfrm flipV="1">
          <a:off x="2908300" y="8821703"/>
          <a:ext cx="8890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85418</xdr:rowOff>
    </xdr:from>
    <xdr:to>
      <xdr:col>20</xdr:col>
      <xdr:colOff>38100</xdr:colOff>
      <xdr:row>58</xdr:row>
      <xdr:rowOff>15568</xdr:rowOff>
    </xdr:to>
    <xdr:sp macro="" textlink="">
      <xdr:nvSpPr>
        <xdr:cNvPr id="124" name="フローチャート: 判断 123"/>
        <xdr:cNvSpPr/>
      </xdr:nvSpPr>
      <xdr:spPr>
        <a:xfrm>
          <a:off x="3746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6695</xdr:rowOff>
    </xdr:from>
    <xdr:ext cx="534377" cy="259045"/>
    <xdr:sp macro="" textlink="">
      <xdr:nvSpPr>
        <xdr:cNvPr id="125" name="テキスト ボックス 124"/>
        <xdr:cNvSpPr txBox="1"/>
      </xdr:nvSpPr>
      <xdr:spPr>
        <a:xfrm>
          <a:off x="3530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41840</xdr:rowOff>
    </xdr:from>
    <xdr:to>
      <xdr:col>15</xdr:col>
      <xdr:colOff>50800</xdr:colOff>
      <xdr:row>51</xdr:row>
      <xdr:rowOff>108911</xdr:rowOff>
    </xdr:to>
    <xdr:cxnSp macro="">
      <xdr:nvCxnSpPr>
        <xdr:cNvPr id="126" name="直線コネクタ 125"/>
        <xdr:cNvCxnSpPr/>
      </xdr:nvCxnSpPr>
      <xdr:spPr>
        <a:xfrm>
          <a:off x="2019300" y="8785790"/>
          <a:ext cx="8890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22122</xdr:rowOff>
    </xdr:from>
    <xdr:to>
      <xdr:col>15</xdr:col>
      <xdr:colOff>101600</xdr:colOff>
      <xdr:row>57</xdr:row>
      <xdr:rowOff>123722</xdr:rowOff>
    </xdr:to>
    <xdr:sp macro="" textlink="">
      <xdr:nvSpPr>
        <xdr:cNvPr id="127" name="フローチャート: 判断 126"/>
        <xdr:cNvSpPr/>
      </xdr:nvSpPr>
      <xdr:spPr>
        <a:xfrm>
          <a:off x="2857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114849</xdr:rowOff>
    </xdr:from>
    <xdr:ext cx="534377" cy="259045"/>
    <xdr:sp macro="" textlink="">
      <xdr:nvSpPr>
        <xdr:cNvPr id="128" name="テキスト ボックス 127"/>
        <xdr:cNvSpPr txBox="1"/>
      </xdr:nvSpPr>
      <xdr:spPr>
        <a:xfrm>
          <a:off x="2641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115872</xdr:rowOff>
    </xdr:from>
    <xdr:to>
      <xdr:col>10</xdr:col>
      <xdr:colOff>114300</xdr:colOff>
      <xdr:row>51</xdr:row>
      <xdr:rowOff>41840</xdr:rowOff>
    </xdr:to>
    <xdr:cxnSp macro="">
      <xdr:nvCxnSpPr>
        <xdr:cNvPr id="129" name="直線コネクタ 128"/>
        <xdr:cNvCxnSpPr/>
      </xdr:nvCxnSpPr>
      <xdr:spPr>
        <a:xfrm>
          <a:off x="1130300" y="8688372"/>
          <a:ext cx="889000" cy="9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166205</xdr:rowOff>
    </xdr:from>
    <xdr:to>
      <xdr:col>10</xdr:col>
      <xdr:colOff>165100</xdr:colOff>
      <xdr:row>57</xdr:row>
      <xdr:rowOff>96355</xdr:rowOff>
    </xdr:to>
    <xdr:sp macro="" textlink="">
      <xdr:nvSpPr>
        <xdr:cNvPr id="130" name="フローチャート: 判断 129"/>
        <xdr:cNvSpPr/>
      </xdr:nvSpPr>
      <xdr:spPr>
        <a:xfrm>
          <a:off x="1968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87482</xdr:rowOff>
    </xdr:from>
    <xdr:ext cx="534377" cy="259045"/>
    <xdr:sp macro="" textlink="">
      <xdr:nvSpPr>
        <xdr:cNvPr id="131" name="テキスト ボックス 130"/>
        <xdr:cNvSpPr txBox="1"/>
      </xdr:nvSpPr>
      <xdr:spPr>
        <a:xfrm>
          <a:off x="1752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19699</xdr:rowOff>
    </xdr:from>
    <xdr:to>
      <xdr:col>6</xdr:col>
      <xdr:colOff>38100</xdr:colOff>
      <xdr:row>57</xdr:row>
      <xdr:rowOff>121299</xdr:rowOff>
    </xdr:to>
    <xdr:sp macro="" textlink="">
      <xdr:nvSpPr>
        <xdr:cNvPr id="132" name="フローチャート: 判断 131"/>
        <xdr:cNvSpPr/>
      </xdr:nvSpPr>
      <xdr:spPr>
        <a:xfrm>
          <a:off x="1079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112426</xdr:rowOff>
    </xdr:from>
    <xdr:ext cx="534377" cy="259045"/>
    <xdr:sp macro="" textlink="">
      <xdr:nvSpPr>
        <xdr:cNvPr id="133" name="テキスト ボックス 132"/>
        <xdr:cNvSpPr txBox="1"/>
      </xdr:nvSpPr>
      <xdr:spPr>
        <a:xfrm>
          <a:off x="863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110289</xdr:rowOff>
    </xdr:from>
    <xdr:to>
      <xdr:col>24</xdr:col>
      <xdr:colOff>114300</xdr:colOff>
      <xdr:row>54</xdr:row>
      <xdr:rowOff>40439</xdr:rowOff>
    </xdr:to>
    <xdr:sp macro="" textlink="">
      <xdr:nvSpPr>
        <xdr:cNvPr id="139" name="楕円 138"/>
        <xdr:cNvSpPr/>
      </xdr:nvSpPr>
      <xdr:spPr>
        <a:xfrm>
          <a:off x="4584700" y="91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133166</xdr:rowOff>
    </xdr:from>
    <xdr:ext cx="599010" cy="259045"/>
    <xdr:sp macro="" textlink="">
      <xdr:nvSpPr>
        <xdr:cNvPr id="140" name="総務費該当値テキスト"/>
        <xdr:cNvSpPr txBox="1"/>
      </xdr:nvSpPr>
      <xdr:spPr>
        <a:xfrm>
          <a:off x="4686300" y="904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26953</xdr:rowOff>
    </xdr:from>
    <xdr:to>
      <xdr:col>20</xdr:col>
      <xdr:colOff>38100</xdr:colOff>
      <xdr:row>51</xdr:row>
      <xdr:rowOff>128553</xdr:rowOff>
    </xdr:to>
    <xdr:sp macro="" textlink="">
      <xdr:nvSpPr>
        <xdr:cNvPr id="141" name="楕円 140"/>
        <xdr:cNvSpPr/>
      </xdr:nvSpPr>
      <xdr:spPr>
        <a:xfrm>
          <a:off x="3746500" y="87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145080</xdr:rowOff>
    </xdr:from>
    <xdr:ext cx="599010" cy="259045"/>
    <xdr:sp macro="" textlink="">
      <xdr:nvSpPr>
        <xdr:cNvPr id="142" name="テキスト ボックス 141"/>
        <xdr:cNvSpPr txBox="1"/>
      </xdr:nvSpPr>
      <xdr:spPr>
        <a:xfrm>
          <a:off x="3497795" y="854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58111</xdr:rowOff>
    </xdr:from>
    <xdr:to>
      <xdr:col>15</xdr:col>
      <xdr:colOff>101600</xdr:colOff>
      <xdr:row>51</xdr:row>
      <xdr:rowOff>159711</xdr:rowOff>
    </xdr:to>
    <xdr:sp macro="" textlink="">
      <xdr:nvSpPr>
        <xdr:cNvPr id="143" name="楕円 142"/>
        <xdr:cNvSpPr/>
      </xdr:nvSpPr>
      <xdr:spPr>
        <a:xfrm>
          <a:off x="2857500" y="88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4788</xdr:rowOff>
    </xdr:from>
    <xdr:ext cx="599010" cy="259045"/>
    <xdr:sp macro="" textlink="">
      <xdr:nvSpPr>
        <xdr:cNvPr id="144" name="テキスト ボックス 143"/>
        <xdr:cNvSpPr txBox="1"/>
      </xdr:nvSpPr>
      <xdr:spPr>
        <a:xfrm>
          <a:off x="2608795" y="857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162490</xdr:rowOff>
    </xdr:from>
    <xdr:to>
      <xdr:col>10</xdr:col>
      <xdr:colOff>165100</xdr:colOff>
      <xdr:row>51</xdr:row>
      <xdr:rowOff>92640</xdr:rowOff>
    </xdr:to>
    <xdr:sp macro="" textlink="">
      <xdr:nvSpPr>
        <xdr:cNvPr id="145" name="楕円 144"/>
        <xdr:cNvSpPr/>
      </xdr:nvSpPr>
      <xdr:spPr>
        <a:xfrm>
          <a:off x="1968500" y="87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109167</xdr:rowOff>
    </xdr:from>
    <xdr:ext cx="599010" cy="259045"/>
    <xdr:sp macro="" textlink="">
      <xdr:nvSpPr>
        <xdr:cNvPr id="146" name="テキスト ボックス 145"/>
        <xdr:cNvSpPr txBox="1"/>
      </xdr:nvSpPr>
      <xdr:spPr>
        <a:xfrm>
          <a:off x="1719795" y="851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65072</xdr:rowOff>
    </xdr:from>
    <xdr:to>
      <xdr:col>6</xdr:col>
      <xdr:colOff>38100</xdr:colOff>
      <xdr:row>50</xdr:row>
      <xdr:rowOff>166672</xdr:rowOff>
    </xdr:to>
    <xdr:sp macro="" textlink="">
      <xdr:nvSpPr>
        <xdr:cNvPr id="147" name="楕円 146"/>
        <xdr:cNvSpPr/>
      </xdr:nvSpPr>
      <xdr:spPr>
        <a:xfrm>
          <a:off x="1079500" y="86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11749</xdr:rowOff>
    </xdr:from>
    <xdr:ext cx="599010" cy="259045"/>
    <xdr:sp macro="" textlink="">
      <xdr:nvSpPr>
        <xdr:cNvPr id="148" name="テキスト ボックス 147"/>
        <xdr:cNvSpPr txBox="1"/>
      </xdr:nvSpPr>
      <xdr:spPr>
        <a:xfrm>
          <a:off x="830795" y="841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26494</xdr:rowOff>
    </xdr:from>
    <xdr:to>
      <xdr:col>24</xdr:col>
      <xdr:colOff>62865</xdr:colOff>
      <xdr:row>79</xdr:row>
      <xdr:rowOff>37131</xdr:rowOff>
    </xdr:to>
    <xdr:cxnSp macro="">
      <xdr:nvCxnSpPr>
        <xdr:cNvPr id="175" name="直線コネクタ 174"/>
        <xdr:cNvCxnSpPr/>
      </xdr:nvCxnSpPr>
      <xdr:spPr>
        <a:xfrm flipV="1">
          <a:off x="4633595" y="12370894"/>
          <a:ext cx="1270" cy="121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40958</xdr:rowOff>
    </xdr:from>
    <xdr:ext cx="599010" cy="259045"/>
    <xdr:sp macro="" textlink="">
      <xdr:nvSpPr>
        <xdr:cNvPr id="176" name="民生費最小値テキスト"/>
        <xdr:cNvSpPr txBox="1"/>
      </xdr:nvSpPr>
      <xdr:spPr>
        <a:xfrm>
          <a:off x="4686300" y="1358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37131</xdr:rowOff>
    </xdr:from>
    <xdr:to>
      <xdr:col>24</xdr:col>
      <xdr:colOff>152400</xdr:colOff>
      <xdr:row>79</xdr:row>
      <xdr:rowOff>37131</xdr:rowOff>
    </xdr:to>
    <xdr:cxnSp macro="">
      <xdr:nvCxnSpPr>
        <xdr:cNvPr id="177" name="直線コネクタ 176"/>
        <xdr:cNvCxnSpPr/>
      </xdr:nvCxnSpPr>
      <xdr:spPr>
        <a:xfrm>
          <a:off x="4546600" y="13581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144621</xdr:rowOff>
    </xdr:from>
    <xdr:ext cx="599010" cy="259045"/>
    <xdr:sp macro="" textlink="">
      <xdr:nvSpPr>
        <xdr:cNvPr id="178" name="民生費最大値テキスト"/>
        <xdr:cNvSpPr txBox="1"/>
      </xdr:nvSpPr>
      <xdr:spPr>
        <a:xfrm>
          <a:off x="4686300" y="1214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26494</xdr:rowOff>
    </xdr:from>
    <xdr:to>
      <xdr:col>24</xdr:col>
      <xdr:colOff>152400</xdr:colOff>
      <xdr:row>72</xdr:row>
      <xdr:rowOff>26494</xdr:rowOff>
    </xdr:to>
    <xdr:cxnSp macro="">
      <xdr:nvCxnSpPr>
        <xdr:cNvPr id="179" name="直線コネクタ 178"/>
        <xdr:cNvCxnSpPr/>
      </xdr:nvCxnSpPr>
      <xdr:spPr>
        <a:xfrm>
          <a:off x="4546600" y="1237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66914</xdr:rowOff>
    </xdr:from>
    <xdr:to>
      <xdr:col>24</xdr:col>
      <xdr:colOff>63500</xdr:colOff>
      <xdr:row>78</xdr:row>
      <xdr:rowOff>89982</xdr:rowOff>
    </xdr:to>
    <xdr:cxnSp macro="">
      <xdr:nvCxnSpPr>
        <xdr:cNvPr id="180" name="直線コネクタ 179"/>
        <xdr:cNvCxnSpPr/>
      </xdr:nvCxnSpPr>
      <xdr:spPr>
        <a:xfrm>
          <a:off x="3797300" y="13440014"/>
          <a:ext cx="8382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37713</xdr:rowOff>
    </xdr:from>
    <xdr:ext cx="599010" cy="259045"/>
    <xdr:sp macro="" textlink="">
      <xdr:nvSpPr>
        <xdr:cNvPr id="181" name="民生費平均値テキスト"/>
        <xdr:cNvSpPr txBox="1"/>
      </xdr:nvSpPr>
      <xdr:spPr>
        <a:xfrm>
          <a:off x="4686300" y="13410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59286</xdr:rowOff>
    </xdr:from>
    <xdr:to>
      <xdr:col>24</xdr:col>
      <xdr:colOff>114300</xdr:colOff>
      <xdr:row>78</xdr:row>
      <xdr:rowOff>160886</xdr:rowOff>
    </xdr:to>
    <xdr:sp macro="" textlink="">
      <xdr:nvSpPr>
        <xdr:cNvPr id="182" name="フローチャート: 判断 181"/>
        <xdr:cNvSpPr/>
      </xdr:nvSpPr>
      <xdr:spPr>
        <a:xfrm>
          <a:off x="4584700" y="1343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66914</xdr:rowOff>
    </xdr:from>
    <xdr:to>
      <xdr:col>19</xdr:col>
      <xdr:colOff>177800</xdr:colOff>
      <xdr:row>78</xdr:row>
      <xdr:rowOff>78964</xdr:rowOff>
    </xdr:to>
    <xdr:cxnSp macro="">
      <xdr:nvCxnSpPr>
        <xdr:cNvPr id="183" name="直線コネクタ 182"/>
        <xdr:cNvCxnSpPr/>
      </xdr:nvCxnSpPr>
      <xdr:spPr>
        <a:xfrm flipV="1">
          <a:off x="2908300" y="13440014"/>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59939</xdr:rowOff>
    </xdr:from>
    <xdr:to>
      <xdr:col>20</xdr:col>
      <xdr:colOff>38100</xdr:colOff>
      <xdr:row>78</xdr:row>
      <xdr:rowOff>161539</xdr:rowOff>
    </xdr:to>
    <xdr:sp macro="" textlink="">
      <xdr:nvSpPr>
        <xdr:cNvPr id="184" name="フローチャート: 判断 183"/>
        <xdr:cNvSpPr/>
      </xdr:nvSpPr>
      <xdr:spPr>
        <a:xfrm>
          <a:off x="3746500" y="1343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152666</xdr:rowOff>
    </xdr:from>
    <xdr:ext cx="599010" cy="259045"/>
    <xdr:sp macro="" textlink="">
      <xdr:nvSpPr>
        <xdr:cNvPr id="185" name="テキスト ボックス 184"/>
        <xdr:cNvSpPr txBox="1"/>
      </xdr:nvSpPr>
      <xdr:spPr>
        <a:xfrm>
          <a:off x="3497795" y="1352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84846</xdr:rowOff>
    </xdr:from>
    <xdr:to>
      <xdr:col>15</xdr:col>
      <xdr:colOff>50800</xdr:colOff>
      <xdr:row>78</xdr:row>
      <xdr:rowOff>78964</xdr:rowOff>
    </xdr:to>
    <xdr:cxnSp macro="">
      <xdr:nvCxnSpPr>
        <xdr:cNvPr id="186" name="直線コネクタ 185"/>
        <xdr:cNvCxnSpPr/>
      </xdr:nvCxnSpPr>
      <xdr:spPr>
        <a:xfrm>
          <a:off x="2019300" y="13286496"/>
          <a:ext cx="889000" cy="16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167433</xdr:rowOff>
    </xdr:from>
    <xdr:to>
      <xdr:col>15</xdr:col>
      <xdr:colOff>101600</xdr:colOff>
      <xdr:row>78</xdr:row>
      <xdr:rowOff>97583</xdr:rowOff>
    </xdr:to>
    <xdr:sp macro="" textlink="">
      <xdr:nvSpPr>
        <xdr:cNvPr id="187" name="フローチャート: 判断 186"/>
        <xdr:cNvSpPr/>
      </xdr:nvSpPr>
      <xdr:spPr>
        <a:xfrm>
          <a:off x="2857500" y="1336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114110</xdr:rowOff>
    </xdr:from>
    <xdr:ext cx="599010" cy="259045"/>
    <xdr:sp macro="" textlink="">
      <xdr:nvSpPr>
        <xdr:cNvPr id="188" name="テキスト ボックス 187"/>
        <xdr:cNvSpPr txBox="1"/>
      </xdr:nvSpPr>
      <xdr:spPr>
        <a:xfrm>
          <a:off x="2608795" y="1314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78709</xdr:rowOff>
    </xdr:from>
    <xdr:to>
      <xdr:col>10</xdr:col>
      <xdr:colOff>114300</xdr:colOff>
      <xdr:row>77</xdr:row>
      <xdr:rowOff>84846</xdr:rowOff>
    </xdr:to>
    <xdr:cxnSp macro="">
      <xdr:nvCxnSpPr>
        <xdr:cNvPr id="189" name="直線コネクタ 188"/>
        <xdr:cNvCxnSpPr/>
      </xdr:nvCxnSpPr>
      <xdr:spPr>
        <a:xfrm>
          <a:off x="1130300" y="12080209"/>
          <a:ext cx="889000" cy="120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20431</xdr:rowOff>
    </xdr:from>
    <xdr:to>
      <xdr:col>10</xdr:col>
      <xdr:colOff>165100</xdr:colOff>
      <xdr:row>78</xdr:row>
      <xdr:rowOff>122031</xdr:rowOff>
    </xdr:to>
    <xdr:sp macro="" textlink="">
      <xdr:nvSpPr>
        <xdr:cNvPr id="190" name="フローチャート: 判断 189"/>
        <xdr:cNvSpPr/>
      </xdr:nvSpPr>
      <xdr:spPr>
        <a:xfrm>
          <a:off x="1968500" y="1339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113158</xdr:rowOff>
    </xdr:from>
    <xdr:ext cx="599010" cy="259045"/>
    <xdr:sp macro="" textlink="">
      <xdr:nvSpPr>
        <xdr:cNvPr id="191" name="テキスト ボックス 190"/>
        <xdr:cNvSpPr txBox="1"/>
      </xdr:nvSpPr>
      <xdr:spPr>
        <a:xfrm>
          <a:off x="1719795" y="134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32048</xdr:rowOff>
    </xdr:from>
    <xdr:to>
      <xdr:col>6</xdr:col>
      <xdr:colOff>38100</xdr:colOff>
      <xdr:row>78</xdr:row>
      <xdr:rowOff>133648</xdr:rowOff>
    </xdr:to>
    <xdr:sp macro="" textlink="">
      <xdr:nvSpPr>
        <xdr:cNvPr id="192" name="フローチャート: 判断 191"/>
        <xdr:cNvSpPr/>
      </xdr:nvSpPr>
      <xdr:spPr>
        <a:xfrm>
          <a:off x="1079500" y="1340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124775</xdr:rowOff>
    </xdr:from>
    <xdr:ext cx="599010" cy="259045"/>
    <xdr:sp macro="" textlink="">
      <xdr:nvSpPr>
        <xdr:cNvPr id="193" name="テキスト ボックス 192"/>
        <xdr:cNvSpPr txBox="1"/>
      </xdr:nvSpPr>
      <xdr:spPr>
        <a:xfrm>
          <a:off x="830795" y="134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39182</xdr:rowOff>
    </xdr:from>
    <xdr:to>
      <xdr:col>24</xdr:col>
      <xdr:colOff>114300</xdr:colOff>
      <xdr:row>78</xdr:row>
      <xdr:rowOff>140782</xdr:rowOff>
    </xdr:to>
    <xdr:sp macro="" textlink="">
      <xdr:nvSpPr>
        <xdr:cNvPr id="199" name="楕円 198"/>
        <xdr:cNvSpPr/>
      </xdr:nvSpPr>
      <xdr:spPr>
        <a:xfrm>
          <a:off x="4584700" y="134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170009</xdr:rowOff>
    </xdr:from>
    <xdr:ext cx="599010" cy="259045"/>
    <xdr:sp macro="" textlink="">
      <xdr:nvSpPr>
        <xdr:cNvPr id="200" name="民生費該当値テキスト"/>
        <xdr:cNvSpPr txBox="1"/>
      </xdr:nvSpPr>
      <xdr:spPr>
        <a:xfrm>
          <a:off x="4686300" y="1320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16114</xdr:rowOff>
    </xdr:from>
    <xdr:to>
      <xdr:col>20</xdr:col>
      <xdr:colOff>38100</xdr:colOff>
      <xdr:row>78</xdr:row>
      <xdr:rowOff>117714</xdr:rowOff>
    </xdr:to>
    <xdr:sp macro="" textlink="">
      <xdr:nvSpPr>
        <xdr:cNvPr id="201" name="楕円 200"/>
        <xdr:cNvSpPr/>
      </xdr:nvSpPr>
      <xdr:spPr>
        <a:xfrm>
          <a:off x="37465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134241</xdr:rowOff>
    </xdr:from>
    <xdr:ext cx="599010" cy="259045"/>
    <xdr:sp macro="" textlink="">
      <xdr:nvSpPr>
        <xdr:cNvPr id="202" name="テキスト ボックス 201"/>
        <xdr:cNvSpPr txBox="1"/>
      </xdr:nvSpPr>
      <xdr:spPr>
        <a:xfrm>
          <a:off x="3497795" y="1316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28164</xdr:rowOff>
    </xdr:from>
    <xdr:to>
      <xdr:col>15</xdr:col>
      <xdr:colOff>101600</xdr:colOff>
      <xdr:row>78</xdr:row>
      <xdr:rowOff>129764</xdr:rowOff>
    </xdr:to>
    <xdr:sp macro="" textlink="">
      <xdr:nvSpPr>
        <xdr:cNvPr id="203" name="楕円 202"/>
        <xdr:cNvSpPr/>
      </xdr:nvSpPr>
      <xdr:spPr>
        <a:xfrm>
          <a:off x="2857500" y="134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120891</xdr:rowOff>
    </xdr:from>
    <xdr:ext cx="599010" cy="259045"/>
    <xdr:sp macro="" textlink="">
      <xdr:nvSpPr>
        <xdr:cNvPr id="204" name="テキスト ボックス 203"/>
        <xdr:cNvSpPr txBox="1"/>
      </xdr:nvSpPr>
      <xdr:spPr>
        <a:xfrm>
          <a:off x="2608795" y="1349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34046</xdr:rowOff>
    </xdr:from>
    <xdr:to>
      <xdr:col>10</xdr:col>
      <xdr:colOff>165100</xdr:colOff>
      <xdr:row>77</xdr:row>
      <xdr:rowOff>135646</xdr:rowOff>
    </xdr:to>
    <xdr:sp macro="" textlink="">
      <xdr:nvSpPr>
        <xdr:cNvPr id="205" name="楕円 204"/>
        <xdr:cNvSpPr/>
      </xdr:nvSpPr>
      <xdr:spPr>
        <a:xfrm>
          <a:off x="1968500" y="132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152173</xdr:rowOff>
    </xdr:from>
    <xdr:ext cx="599010" cy="259045"/>
    <xdr:sp macro="" textlink="">
      <xdr:nvSpPr>
        <xdr:cNvPr id="206" name="テキスト ボックス 205"/>
        <xdr:cNvSpPr txBox="1"/>
      </xdr:nvSpPr>
      <xdr:spPr>
        <a:xfrm>
          <a:off x="1719795" y="1301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27909</xdr:rowOff>
    </xdr:from>
    <xdr:to>
      <xdr:col>6</xdr:col>
      <xdr:colOff>38100</xdr:colOff>
      <xdr:row>70</xdr:row>
      <xdr:rowOff>129509</xdr:rowOff>
    </xdr:to>
    <xdr:sp macro="" textlink="">
      <xdr:nvSpPr>
        <xdr:cNvPr id="207" name="楕円 206"/>
        <xdr:cNvSpPr/>
      </xdr:nvSpPr>
      <xdr:spPr>
        <a:xfrm>
          <a:off x="1079500" y="120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146036</xdr:rowOff>
    </xdr:from>
    <xdr:ext cx="599010" cy="259045"/>
    <xdr:sp macro="" textlink="">
      <xdr:nvSpPr>
        <xdr:cNvPr id="208" name="テキスト ボックス 207"/>
        <xdr:cNvSpPr txBox="1"/>
      </xdr:nvSpPr>
      <xdr:spPr>
        <a:xfrm>
          <a:off x="830795" y="1180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5" name="直線コネクタ 234"/>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6"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7" name="直線コネクタ 236"/>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8"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9" name="直線コネクタ 238"/>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32552</xdr:rowOff>
    </xdr:from>
    <xdr:to>
      <xdr:col>24</xdr:col>
      <xdr:colOff>63500</xdr:colOff>
      <xdr:row>98</xdr:row>
      <xdr:rowOff>34054</xdr:rowOff>
    </xdr:to>
    <xdr:cxnSp macro="">
      <xdr:nvCxnSpPr>
        <xdr:cNvPr id="240" name="直線コネクタ 239"/>
        <xdr:cNvCxnSpPr/>
      </xdr:nvCxnSpPr>
      <xdr:spPr>
        <a:xfrm>
          <a:off x="3797300" y="16834652"/>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41"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42" name="フローチャート: 判断 241"/>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32552</xdr:rowOff>
    </xdr:from>
    <xdr:to>
      <xdr:col>19</xdr:col>
      <xdr:colOff>177800</xdr:colOff>
      <xdr:row>98</xdr:row>
      <xdr:rowOff>48016</xdr:rowOff>
    </xdr:to>
    <xdr:cxnSp macro="">
      <xdr:nvCxnSpPr>
        <xdr:cNvPr id="243" name="直線コネクタ 242"/>
        <xdr:cNvCxnSpPr/>
      </xdr:nvCxnSpPr>
      <xdr:spPr>
        <a:xfrm flipV="1">
          <a:off x="2908300" y="16834652"/>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4" name="フローチャート: 判断 243"/>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5" name="テキスト ボックス 244"/>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35573</xdr:rowOff>
    </xdr:from>
    <xdr:to>
      <xdr:col>15</xdr:col>
      <xdr:colOff>50800</xdr:colOff>
      <xdr:row>98</xdr:row>
      <xdr:rowOff>48016</xdr:rowOff>
    </xdr:to>
    <xdr:cxnSp macro="">
      <xdr:nvCxnSpPr>
        <xdr:cNvPr id="246" name="直線コネクタ 245"/>
        <xdr:cNvCxnSpPr/>
      </xdr:nvCxnSpPr>
      <xdr:spPr>
        <a:xfrm>
          <a:off x="2019300" y="16837673"/>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51639</xdr:rowOff>
    </xdr:from>
    <xdr:to>
      <xdr:col>15</xdr:col>
      <xdr:colOff>101600</xdr:colOff>
      <xdr:row>96</xdr:row>
      <xdr:rowOff>153239</xdr:rowOff>
    </xdr:to>
    <xdr:sp macro="" textlink="">
      <xdr:nvSpPr>
        <xdr:cNvPr id="247" name="フローチャート: 判断 246"/>
        <xdr:cNvSpPr/>
      </xdr:nvSpPr>
      <xdr:spPr>
        <a:xfrm>
          <a:off x="2857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169766</xdr:rowOff>
    </xdr:from>
    <xdr:ext cx="534377" cy="259045"/>
    <xdr:sp macro="" textlink="">
      <xdr:nvSpPr>
        <xdr:cNvPr id="248" name="テキスト ボックス 247"/>
        <xdr:cNvSpPr txBox="1"/>
      </xdr:nvSpPr>
      <xdr:spPr>
        <a:xfrm>
          <a:off x="2641111" y="162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35573</xdr:rowOff>
    </xdr:from>
    <xdr:to>
      <xdr:col>10</xdr:col>
      <xdr:colOff>114300</xdr:colOff>
      <xdr:row>98</xdr:row>
      <xdr:rowOff>44521</xdr:rowOff>
    </xdr:to>
    <xdr:cxnSp macro="">
      <xdr:nvCxnSpPr>
        <xdr:cNvPr id="249" name="直線コネクタ 248"/>
        <xdr:cNvCxnSpPr/>
      </xdr:nvCxnSpPr>
      <xdr:spPr>
        <a:xfrm flipV="1">
          <a:off x="1130300" y="16837673"/>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50" name="フローチャート: 判断 249"/>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51" name="テキスト ボックス 250"/>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52" name="フローチャート: 判断 251"/>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53" name="テキスト ボックス 252"/>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154704</xdr:rowOff>
    </xdr:from>
    <xdr:to>
      <xdr:col>24</xdr:col>
      <xdr:colOff>114300</xdr:colOff>
      <xdr:row>98</xdr:row>
      <xdr:rowOff>84854</xdr:rowOff>
    </xdr:to>
    <xdr:sp macro="" textlink="">
      <xdr:nvSpPr>
        <xdr:cNvPr id="259" name="楕円 258"/>
        <xdr:cNvSpPr/>
      </xdr:nvSpPr>
      <xdr:spPr>
        <a:xfrm>
          <a:off x="4584700" y="1678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133131</xdr:rowOff>
    </xdr:from>
    <xdr:ext cx="534377" cy="259045"/>
    <xdr:sp macro="" textlink="">
      <xdr:nvSpPr>
        <xdr:cNvPr id="260" name="衛生費該当値テキスト"/>
        <xdr:cNvSpPr txBox="1"/>
      </xdr:nvSpPr>
      <xdr:spPr>
        <a:xfrm>
          <a:off x="4686300" y="167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153202</xdr:rowOff>
    </xdr:from>
    <xdr:to>
      <xdr:col>20</xdr:col>
      <xdr:colOff>38100</xdr:colOff>
      <xdr:row>98</xdr:row>
      <xdr:rowOff>83352</xdr:rowOff>
    </xdr:to>
    <xdr:sp macro="" textlink="">
      <xdr:nvSpPr>
        <xdr:cNvPr id="261" name="楕円 260"/>
        <xdr:cNvSpPr/>
      </xdr:nvSpPr>
      <xdr:spPr>
        <a:xfrm>
          <a:off x="3746500" y="167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74479</xdr:rowOff>
    </xdr:from>
    <xdr:ext cx="534377" cy="259045"/>
    <xdr:sp macro="" textlink="">
      <xdr:nvSpPr>
        <xdr:cNvPr id="262" name="テキスト ボックス 261"/>
        <xdr:cNvSpPr txBox="1"/>
      </xdr:nvSpPr>
      <xdr:spPr>
        <a:xfrm>
          <a:off x="3530111" y="168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168666</xdr:rowOff>
    </xdr:from>
    <xdr:to>
      <xdr:col>15</xdr:col>
      <xdr:colOff>101600</xdr:colOff>
      <xdr:row>98</xdr:row>
      <xdr:rowOff>98816</xdr:rowOff>
    </xdr:to>
    <xdr:sp macro="" textlink="">
      <xdr:nvSpPr>
        <xdr:cNvPr id="263" name="楕円 262"/>
        <xdr:cNvSpPr/>
      </xdr:nvSpPr>
      <xdr:spPr>
        <a:xfrm>
          <a:off x="2857500" y="167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89943</xdr:rowOff>
    </xdr:from>
    <xdr:ext cx="534377" cy="259045"/>
    <xdr:sp macro="" textlink="">
      <xdr:nvSpPr>
        <xdr:cNvPr id="264" name="テキスト ボックス 263"/>
        <xdr:cNvSpPr txBox="1"/>
      </xdr:nvSpPr>
      <xdr:spPr>
        <a:xfrm>
          <a:off x="2641111" y="168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156223</xdr:rowOff>
    </xdr:from>
    <xdr:to>
      <xdr:col>10</xdr:col>
      <xdr:colOff>165100</xdr:colOff>
      <xdr:row>98</xdr:row>
      <xdr:rowOff>86373</xdr:rowOff>
    </xdr:to>
    <xdr:sp macro="" textlink="">
      <xdr:nvSpPr>
        <xdr:cNvPr id="265" name="楕円 264"/>
        <xdr:cNvSpPr/>
      </xdr:nvSpPr>
      <xdr:spPr>
        <a:xfrm>
          <a:off x="1968500" y="167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77500</xdr:rowOff>
    </xdr:from>
    <xdr:ext cx="534377" cy="259045"/>
    <xdr:sp macro="" textlink="">
      <xdr:nvSpPr>
        <xdr:cNvPr id="266" name="テキスト ボックス 265"/>
        <xdr:cNvSpPr txBox="1"/>
      </xdr:nvSpPr>
      <xdr:spPr>
        <a:xfrm>
          <a:off x="1752111" y="168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165171</xdr:rowOff>
    </xdr:from>
    <xdr:to>
      <xdr:col>6</xdr:col>
      <xdr:colOff>38100</xdr:colOff>
      <xdr:row>98</xdr:row>
      <xdr:rowOff>95321</xdr:rowOff>
    </xdr:to>
    <xdr:sp macro="" textlink="">
      <xdr:nvSpPr>
        <xdr:cNvPr id="267" name="楕円 266"/>
        <xdr:cNvSpPr/>
      </xdr:nvSpPr>
      <xdr:spPr>
        <a:xfrm>
          <a:off x="1079500" y="167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86448</xdr:rowOff>
    </xdr:from>
    <xdr:ext cx="534377" cy="259045"/>
    <xdr:sp macro="" textlink="">
      <xdr:nvSpPr>
        <xdr:cNvPr id="268" name="テキスト ボックス 267"/>
        <xdr:cNvSpPr txBox="1"/>
      </xdr:nvSpPr>
      <xdr:spPr>
        <a:xfrm>
          <a:off x="863111" y="168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114046</xdr:rowOff>
    </xdr:from>
    <xdr:to>
      <xdr:col>54</xdr:col>
      <xdr:colOff>189865</xdr:colOff>
      <xdr:row>39</xdr:row>
      <xdr:rowOff>44450</xdr:rowOff>
    </xdr:to>
    <xdr:cxnSp macro="">
      <xdr:nvCxnSpPr>
        <xdr:cNvPr id="292" name="直線コネクタ 291"/>
        <xdr:cNvCxnSpPr/>
      </xdr:nvCxnSpPr>
      <xdr:spPr>
        <a:xfrm flipV="1">
          <a:off x="10475595" y="5943346"/>
          <a:ext cx="1270" cy="787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60723</xdr:rowOff>
    </xdr:from>
    <xdr:ext cx="469744" cy="259045"/>
    <xdr:sp macro="" textlink="">
      <xdr:nvSpPr>
        <xdr:cNvPr id="295" name="労働費最大値テキスト"/>
        <xdr:cNvSpPr txBox="1"/>
      </xdr:nvSpPr>
      <xdr:spPr>
        <a:xfrm>
          <a:off x="10528300"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114046</xdr:rowOff>
    </xdr:from>
    <xdr:to>
      <xdr:col>55</xdr:col>
      <xdr:colOff>88900</xdr:colOff>
      <xdr:row>34</xdr:row>
      <xdr:rowOff>114046</xdr:rowOff>
    </xdr:to>
    <xdr:cxnSp macro="">
      <xdr:nvCxnSpPr>
        <xdr:cNvPr id="296" name="直線コネクタ 295"/>
        <xdr:cNvCxnSpPr/>
      </xdr:nvCxnSpPr>
      <xdr:spPr>
        <a:xfrm>
          <a:off x="10388600" y="594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1778</xdr:rowOff>
    </xdr:from>
    <xdr:to>
      <xdr:col>55</xdr:col>
      <xdr:colOff>0</xdr:colOff>
      <xdr:row>37</xdr:row>
      <xdr:rowOff>137668</xdr:rowOff>
    </xdr:to>
    <xdr:cxnSp macro="">
      <xdr:nvCxnSpPr>
        <xdr:cNvPr id="297" name="直線コネクタ 296"/>
        <xdr:cNvCxnSpPr/>
      </xdr:nvCxnSpPr>
      <xdr:spPr>
        <a:xfrm>
          <a:off x="9639300" y="6173978"/>
          <a:ext cx="838200" cy="3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162704</xdr:rowOff>
    </xdr:from>
    <xdr:ext cx="469744" cy="259045"/>
    <xdr:sp macro="" textlink="">
      <xdr:nvSpPr>
        <xdr:cNvPr id="298" name="労働費平均値テキスト"/>
        <xdr:cNvSpPr txBox="1"/>
      </xdr:nvSpPr>
      <xdr:spPr>
        <a:xfrm>
          <a:off x="10528300" y="6506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xdr:rowOff>
    </xdr:from>
    <xdr:to>
      <xdr:col>55</xdr:col>
      <xdr:colOff>50800</xdr:colOff>
      <xdr:row>38</xdr:row>
      <xdr:rowOff>114427</xdr:rowOff>
    </xdr:to>
    <xdr:sp macro="" textlink="">
      <xdr:nvSpPr>
        <xdr:cNvPr id="299" name="フローチャート: 判断 298"/>
        <xdr:cNvSpPr/>
      </xdr:nvSpPr>
      <xdr:spPr>
        <a:xfrm>
          <a:off x="10426700" y="65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41529</xdr:rowOff>
    </xdr:from>
    <xdr:to>
      <xdr:col>50</xdr:col>
      <xdr:colOff>114300</xdr:colOff>
      <xdr:row>36</xdr:row>
      <xdr:rowOff>1778</xdr:rowOff>
    </xdr:to>
    <xdr:cxnSp macro="">
      <xdr:nvCxnSpPr>
        <xdr:cNvPr id="300" name="直線コネクタ 299"/>
        <xdr:cNvCxnSpPr/>
      </xdr:nvCxnSpPr>
      <xdr:spPr>
        <a:xfrm>
          <a:off x="8750300" y="5699379"/>
          <a:ext cx="889000" cy="4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12319</xdr:rowOff>
    </xdr:from>
    <xdr:to>
      <xdr:col>50</xdr:col>
      <xdr:colOff>165100</xdr:colOff>
      <xdr:row>38</xdr:row>
      <xdr:rowOff>113919</xdr:rowOff>
    </xdr:to>
    <xdr:sp macro="" textlink="">
      <xdr:nvSpPr>
        <xdr:cNvPr id="301" name="フローチャート: 判断 300"/>
        <xdr:cNvSpPr/>
      </xdr:nvSpPr>
      <xdr:spPr>
        <a:xfrm>
          <a:off x="9588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105046</xdr:rowOff>
    </xdr:from>
    <xdr:ext cx="469744" cy="259045"/>
    <xdr:sp macro="" textlink="">
      <xdr:nvSpPr>
        <xdr:cNvPr id="302" name="テキスト ボックス 301"/>
        <xdr:cNvSpPr txBox="1"/>
      </xdr:nvSpPr>
      <xdr:spPr>
        <a:xfrm>
          <a:off x="9404428"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41529</xdr:rowOff>
    </xdr:from>
    <xdr:to>
      <xdr:col>45</xdr:col>
      <xdr:colOff>177800</xdr:colOff>
      <xdr:row>33</xdr:row>
      <xdr:rowOff>100965</xdr:rowOff>
    </xdr:to>
    <xdr:cxnSp macro="">
      <xdr:nvCxnSpPr>
        <xdr:cNvPr id="303" name="直線コネクタ 302"/>
        <xdr:cNvCxnSpPr/>
      </xdr:nvCxnSpPr>
      <xdr:spPr>
        <a:xfrm flipV="1">
          <a:off x="7861300" y="569937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54737</xdr:rowOff>
    </xdr:from>
    <xdr:to>
      <xdr:col>46</xdr:col>
      <xdr:colOff>38100</xdr:colOff>
      <xdr:row>38</xdr:row>
      <xdr:rowOff>156337</xdr:rowOff>
    </xdr:to>
    <xdr:sp macro="" textlink="">
      <xdr:nvSpPr>
        <xdr:cNvPr id="304" name="フローチャート: 判断 303"/>
        <xdr:cNvSpPr/>
      </xdr:nvSpPr>
      <xdr:spPr>
        <a:xfrm>
          <a:off x="86995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147464</xdr:rowOff>
    </xdr:from>
    <xdr:ext cx="378565" cy="259045"/>
    <xdr:sp macro="" textlink="">
      <xdr:nvSpPr>
        <xdr:cNvPr id="305" name="テキスト ボックス 304"/>
        <xdr:cNvSpPr txBox="1"/>
      </xdr:nvSpPr>
      <xdr:spPr>
        <a:xfrm>
          <a:off x="8561017" y="66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93726</xdr:rowOff>
    </xdr:from>
    <xdr:to>
      <xdr:col>41</xdr:col>
      <xdr:colOff>50800</xdr:colOff>
      <xdr:row>33</xdr:row>
      <xdr:rowOff>100965</xdr:rowOff>
    </xdr:to>
    <xdr:cxnSp macro="">
      <xdr:nvCxnSpPr>
        <xdr:cNvPr id="306" name="直線コネクタ 305"/>
        <xdr:cNvCxnSpPr/>
      </xdr:nvCxnSpPr>
      <xdr:spPr>
        <a:xfrm>
          <a:off x="6972300" y="5408676"/>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117348</xdr:rowOff>
    </xdr:from>
    <xdr:to>
      <xdr:col>41</xdr:col>
      <xdr:colOff>101600</xdr:colOff>
      <xdr:row>38</xdr:row>
      <xdr:rowOff>47498</xdr:rowOff>
    </xdr:to>
    <xdr:sp macro="" textlink="">
      <xdr:nvSpPr>
        <xdr:cNvPr id="307" name="フローチャート: 判断 306"/>
        <xdr:cNvSpPr/>
      </xdr:nvSpPr>
      <xdr:spPr>
        <a:xfrm>
          <a:off x="7810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38625</xdr:rowOff>
    </xdr:from>
    <xdr:ext cx="469744" cy="259045"/>
    <xdr:sp macro="" textlink="">
      <xdr:nvSpPr>
        <xdr:cNvPr id="308" name="テキスト ボックス 307"/>
        <xdr:cNvSpPr txBox="1"/>
      </xdr:nvSpPr>
      <xdr:spPr>
        <a:xfrm>
          <a:off x="7626428"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34798</xdr:rowOff>
    </xdr:from>
    <xdr:to>
      <xdr:col>36</xdr:col>
      <xdr:colOff>165100</xdr:colOff>
      <xdr:row>37</xdr:row>
      <xdr:rowOff>136398</xdr:rowOff>
    </xdr:to>
    <xdr:sp macro="" textlink="">
      <xdr:nvSpPr>
        <xdr:cNvPr id="309" name="フローチャート: 判断 308"/>
        <xdr:cNvSpPr/>
      </xdr:nvSpPr>
      <xdr:spPr>
        <a:xfrm>
          <a:off x="6921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127525</xdr:rowOff>
    </xdr:from>
    <xdr:ext cx="469744" cy="259045"/>
    <xdr:sp macro="" textlink="">
      <xdr:nvSpPr>
        <xdr:cNvPr id="310" name="テキスト ボックス 309"/>
        <xdr:cNvSpPr txBox="1"/>
      </xdr:nvSpPr>
      <xdr:spPr>
        <a:xfrm>
          <a:off x="6737428"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86868</xdr:rowOff>
    </xdr:from>
    <xdr:to>
      <xdr:col>55</xdr:col>
      <xdr:colOff>50800</xdr:colOff>
      <xdr:row>38</xdr:row>
      <xdr:rowOff>17018</xdr:rowOff>
    </xdr:to>
    <xdr:sp macro="" textlink="">
      <xdr:nvSpPr>
        <xdr:cNvPr id="316" name="楕円 315"/>
        <xdr:cNvSpPr/>
      </xdr:nvSpPr>
      <xdr:spPr>
        <a:xfrm>
          <a:off x="10426700" y="6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109745</xdr:rowOff>
    </xdr:from>
    <xdr:ext cx="469744" cy="259045"/>
    <xdr:sp macro="" textlink="">
      <xdr:nvSpPr>
        <xdr:cNvPr id="317" name="労働費該当値テキスト"/>
        <xdr:cNvSpPr txBox="1"/>
      </xdr:nvSpPr>
      <xdr:spPr>
        <a:xfrm>
          <a:off x="10528300" y="62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122428</xdr:rowOff>
    </xdr:from>
    <xdr:to>
      <xdr:col>50</xdr:col>
      <xdr:colOff>165100</xdr:colOff>
      <xdr:row>36</xdr:row>
      <xdr:rowOff>52578</xdr:rowOff>
    </xdr:to>
    <xdr:sp macro="" textlink="">
      <xdr:nvSpPr>
        <xdr:cNvPr id="318" name="楕円 317"/>
        <xdr:cNvSpPr/>
      </xdr:nvSpPr>
      <xdr:spPr>
        <a:xfrm>
          <a:off x="9588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69105</xdr:rowOff>
    </xdr:from>
    <xdr:ext cx="469744" cy="259045"/>
    <xdr:sp macro="" textlink="">
      <xdr:nvSpPr>
        <xdr:cNvPr id="319" name="テキスト ボックス 318"/>
        <xdr:cNvSpPr txBox="1"/>
      </xdr:nvSpPr>
      <xdr:spPr>
        <a:xfrm>
          <a:off x="9404428" y="58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162179</xdr:rowOff>
    </xdr:from>
    <xdr:to>
      <xdr:col>46</xdr:col>
      <xdr:colOff>38100</xdr:colOff>
      <xdr:row>33</xdr:row>
      <xdr:rowOff>92329</xdr:rowOff>
    </xdr:to>
    <xdr:sp macro="" textlink="">
      <xdr:nvSpPr>
        <xdr:cNvPr id="320" name="楕円 319"/>
        <xdr:cNvSpPr/>
      </xdr:nvSpPr>
      <xdr:spPr>
        <a:xfrm>
          <a:off x="8699500" y="56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108856</xdr:rowOff>
    </xdr:from>
    <xdr:ext cx="469744" cy="259045"/>
    <xdr:sp macro="" textlink="">
      <xdr:nvSpPr>
        <xdr:cNvPr id="321" name="テキスト ボックス 320"/>
        <xdr:cNvSpPr txBox="1"/>
      </xdr:nvSpPr>
      <xdr:spPr>
        <a:xfrm>
          <a:off x="8515428" y="54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50165</xdr:rowOff>
    </xdr:from>
    <xdr:to>
      <xdr:col>41</xdr:col>
      <xdr:colOff>101600</xdr:colOff>
      <xdr:row>33</xdr:row>
      <xdr:rowOff>151765</xdr:rowOff>
    </xdr:to>
    <xdr:sp macro="" textlink="">
      <xdr:nvSpPr>
        <xdr:cNvPr id="322" name="楕円 321"/>
        <xdr:cNvSpPr/>
      </xdr:nvSpPr>
      <xdr:spPr>
        <a:xfrm>
          <a:off x="7810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168292</xdr:rowOff>
    </xdr:from>
    <xdr:ext cx="469744" cy="259045"/>
    <xdr:sp macro="" textlink="">
      <xdr:nvSpPr>
        <xdr:cNvPr id="323" name="テキスト ボックス 322"/>
        <xdr:cNvSpPr txBox="1"/>
      </xdr:nvSpPr>
      <xdr:spPr>
        <a:xfrm>
          <a:off x="7626428" y="54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42926</xdr:rowOff>
    </xdr:from>
    <xdr:to>
      <xdr:col>36</xdr:col>
      <xdr:colOff>165100</xdr:colOff>
      <xdr:row>31</xdr:row>
      <xdr:rowOff>144526</xdr:rowOff>
    </xdr:to>
    <xdr:sp macro="" textlink="">
      <xdr:nvSpPr>
        <xdr:cNvPr id="324" name="楕円 323"/>
        <xdr:cNvSpPr/>
      </xdr:nvSpPr>
      <xdr:spPr>
        <a:xfrm>
          <a:off x="6921500" y="53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161053</xdr:rowOff>
    </xdr:from>
    <xdr:ext cx="534377" cy="259045"/>
    <xdr:sp macro="" textlink="">
      <xdr:nvSpPr>
        <xdr:cNvPr id="325" name="テキスト ボックス 324"/>
        <xdr:cNvSpPr txBox="1"/>
      </xdr:nvSpPr>
      <xdr:spPr>
        <a:xfrm>
          <a:off x="6705111" y="513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48082</xdr:rowOff>
    </xdr:from>
    <xdr:to>
      <xdr:col>54</xdr:col>
      <xdr:colOff>189865</xdr:colOff>
      <xdr:row>59</xdr:row>
      <xdr:rowOff>26009</xdr:rowOff>
    </xdr:to>
    <xdr:cxnSp macro="">
      <xdr:nvCxnSpPr>
        <xdr:cNvPr id="349" name="直線コネクタ 348"/>
        <xdr:cNvCxnSpPr/>
      </xdr:nvCxnSpPr>
      <xdr:spPr>
        <a:xfrm flipV="1">
          <a:off x="10475595" y="9134932"/>
          <a:ext cx="1270" cy="10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29836</xdr:rowOff>
    </xdr:from>
    <xdr:ext cx="469744" cy="259045"/>
    <xdr:sp macro="" textlink="">
      <xdr:nvSpPr>
        <xdr:cNvPr id="350" name="農林水産業費最小値テキスト"/>
        <xdr:cNvSpPr txBox="1"/>
      </xdr:nvSpPr>
      <xdr:spPr>
        <a:xfrm>
          <a:off x="10528300" y="101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26009</xdr:rowOff>
    </xdr:from>
    <xdr:to>
      <xdr:col>55</xdr:col>
      <xdr:colOff>88900</xdr:colOff>
      <xdr:row>59</xdr:row>
      <xdr:rowOff>26009</xdr:rowOff>
    </xdr:to>
    <xdr:cxnSp macro="">
      <xdr:nvCxnSpPr>
        <xdr:cNvPr id="351" name="直線コネクタ 350"/>
        <xdr:cNvCxnSpPr/>
      </xdr:nvCxnSpPr>
      <xdr:spPr>
        <a:xfrm>
          <a:off x="10388600" y="10141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166209</xdr:rowOff>
    </xdr:from>
    <xdr:ext cx="534377" cy="259045"/>
    <xdr:sp macro="" textlink="">
      <xdr:nvSpPr>
        <xdr:cNvPr id="352" name="農林水産業費最大値テキスト"/>
        <xdr:cNvSpPr txBox="1"/>
      </xdr:nvSpPr>
      <xdr:spPr>
        <a:xfrm>
          <a:off x="10528300" y="89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48082</xdr:rowOff>
    </xdr:from>
    <xdr:to>
      <xdr:col>55</xdr:col>
      <xdr:colOff>88900</xdr:colOff>
      <xdr:row>53</xdr:row>
      <xdr:rowOff>48082</xdr:rowOff>
    </xdr:to>
    <xdr:cxnSp macro="">
      <xdr:nvCxnSpPr>
        <xdr:cNvPr id="353" name="直線コネクタ 352"/>
        <xdr:cNvCxnSpPr/>
      </xdr:nvCxnSpPr>
      <xdr:spPr>
        <a:xfrm>
          <a:off x="10388600" y="913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20117</xdr:rowOff>
    </xdr:from>
    <xdr:to>
      <xdr:col>55</xdr:col>
      <xdr:colOff>0</xdr:colOff>
      <xdr:row>56</xdr:row>
      <xdr:rowOff>79819</xdr:rowOff>
    </xdr:to>
    <xdr:cxnSp macro="">
      <xdr:nvCxnSpPr>
        <xdr:cNvPr id="354" name="直線コネクタ 353"/>
        <xdr:cNvCxnSpPr/>
      </xdr:nvCxnSpPr>
      <xdr:spPr>
        <a:xfrm flipV="1">
          <a:off x="9639300" y="9449867"/>
          <a:ext cx="838200" cy="2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59872</xdr:rowOff>
    </xdr:from>
    <xdr:ext cx="534377" cy="259045"/>
    <xdr:sp macro="" textlink="">
      <xdr:nvSpPr>
        <xdr:cNvPr id="355" name="農林水産業費平均値テキスト"/>
        <xdr:cNvSpPr txBox="1"/>
      </xdr:nvSpPr>
      <xdr:spPr>
        <a:xfrm>
          <a:off x="10528300" y="983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81445</xdr:rowOff>
    </xdr:from>
    <xdr:to>
      <xdr:col>55</xdr:col>
      <xdr:colOff>50800</xdr:colOff>
      <xdr:row>58</xdr:row>
      <xdr:rowOff>11595</xdr:rowOff>
    </xdr:to>
    <xdr:sp macro="" textlink="">
      <xdr:nvSpPr>
        <xdr:cNvPr id="356" name="フローチャート: 判断 355"/>
        <xdr:cNvSpPr/>
      </xdr:nvSpPr>
      <xdr:spPr>
        <a:xfrm>
          <a:off x="104267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4242</xdr:rowOff>
    </xdr:from>
    <xdr:to>
      <xdr:col>50</xdr:col>
      <xdr:colOff>114300</xdr:colOff>
      <xdr:row>56</xdr:row>
      <xdr:rowOff>79819</xdr:rowOff>
    </xdr:to>
    <xdr:cxnSp macro="">
      <xdr:nvCxnSpPr>
        <xdr:cNvPr id="357" name="直線コネクタ 356"/>
        <xdr:cNvCxnSpPr/>
      </xdr:nvCxnSpPr>
      <xdr:spPr>
        <a:xfrm>
          <a:off x="8750300" y="9262542"/>
          <a:ext cx="889000" cy="4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85319</xdr:rowOff>
    </xdr:from>
    <xdr:to>
      <xdr:col>50</xdr:col>
      <xdr:colOff>165100</xdr:colOff>
      <xdr:row>58</xdr:row>
      <xdr:rowOff>15469</xdr:rowOff>
    </xdr:to>
    <xdr:sp macro="" textlink="">
      <xdr:nvSpPr>
        <xdr:cNvPr id="358" name="フローチャート: 判断 357"/>
        <xdr:cNvSpPr/>
      </xdr:nvSpPr>
      <xdr:spPr>
        <a:xfrm>
          <a:off x="9588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6596</xdr:rowOff>
    </xdr:from>
    <xdr:ext cx="534377" cy="259045"/>
    <xdr:sp macro="" textlink="">
      <xdr:nvSpPr>
        <xdr:cNvPr id="359" name="テキスト ボックス 358"/>
        <xdr:cNvSpPr txBox="1"/>
      </xdr:nvSpPr>
      <xdr:spPr>
        <a:xfrm>
          <a:off x="9372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153988</xdr:rowOff>
    </xdr:from>
    <xdr:to>
      <xdr:col>45</xdr:col>
      <xdr:colOff>177800</xdr:colOff>
      <xdr:row>54</xdr:row>
      <xdr:rowOff>4242</xdr:rowOff>
    </xdr:to>
    <xdr:cxnSp macro="">
      <xdr:nvCxnSpPr>
        <xdr:cNvPr id="360" name="直線コネクタ 359"/>
        <xdr:cNvCxnSpPr/>
      </xdr:nvCxnSpPr>
      <xdr:spPr>
        <a:xfrm>
          <a:off x="7861300" y="8897938"/>
          <a:ext cx="889000" cy="3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97536</xdr:rowOff>
    </xdr:from>
    <xdr:to>
      <xdr:col>46</xdr:col>
      <xdr:colOff>38100</xdr:colOff>
      <xdr:row>57</xdr:row>
      <xdr:rowOff>27686</xdr:rowOff>
    </xdr:to>
    <xdr:sp macro="" textlink="">
      <xdr:nvSpPr>
        <xdr:cNvPr id="361" name="フローチャート: 判断 360"/>
        <xdr:cNvSpPr/>
      </xdr:nvSpPr>
      <xdr:spPr>
        <a:xfrm>
          <a:off x="8699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18813</xdr:rowOff>
    </xdr:from>
    <xdr:ext cx="534377" cy="259045"/>
    <xdr:sp macro="" textlink="">
      <xdr:nvSpPr>
        <xdr:cNvPr id="362" name="テキスト ボックス 361"/>
        <xdr:cNvSpPr txBox="1"/>
      </xdr:nvSpPr>
      <xdr:spPr>
        <a:xfrm>
          <a:off x="8483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146774</xdr:rowOff>
    </xdr:from>
    <xdr:to>
      <xdr:col>41</xdr:col>
      <xdr:colOff>50800</xdr:colOff>
      <xdr:row>51</xdr:row>
      <xdr:rowOff>153988</xdr:rowOff>
    </xdr:to>
    <xdr:cxnSp macro="">
      <xdr:nvCxnSpPr>
        <xdr:cNvPr id="363" name="直線コネクタ 362"/>
        <xdr:cNvCxnSpPr/>
      </xdr:nvCxnSpPr>
      <xdr:spPr>
        <a:xfrm>
          <a:off x="6972300" y="8719274"/>
          <a:ext cx="889000" cy="1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137744</xdr:rowOff>
    </xdr:from>
    <xdr:to>
      <xdr:col>41</xdr:col>
      <xdr:colOff>101600</xdr:colOff>
      <xdr:row>57</xdr:row>
      <xdr:rowOff>67894</xdr:rowOff>
    </xdr:to>
    <xdr:sp macro="" textlink="">
      <xdr:nvSpPr>
        <xdr:cNvPr id="364" name="フローチャート: 判断 363"/>
        <xdr:cNvSpPr/>
      </xdr:nvSpPr>
      <xdr:spPr>
        <a:xfrm>
          <a:off x="7810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59021</xdr:rowOff>
    </xdr:from>
    <xdr:ext cx="534377" cy="259045"/>
    <xdr:sp macro="" textlink="">
      <xdr:nvSpPr>
        <xdr:cNvPr id="365" name="テキスト ボックス 364"/>
        <xdr:cNvSpPr txBox="1"/>
      </xdr:nvSpPr>
      <xdr:spPr>
        <a:xfrm>
          <a:off x="7594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140259</xdr:rowOff>
    </xdr:from>
    <xdr:to>
      <xdr:col>36</xdr:col>
      <xdr:colOff>165100</xdr:colOff>
      <xdr:row>57</xdr:row>
      <xdr:rowOff>70409</xdr:rowOff>
    </xdr:to>
    <xdr:sp macro="" textlink="">
      <xdr:nvSpPr>
        <xdr:cNvPr id="366" name="フローチャート: 判断 365"/>
        <xdr:cNvSpPr/>
      </xdr:nvSpPr>
      <xdr:spPr>
        <a:xfrm>
          <a:off x="6921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61536</xdr:rowOff>
    </xdr:from>
    <xdr:ext cx="534377" cy="259045"/>
    <xdr:sp macro="" textlink="">
      <xdr:nvSpPr>
        <xdr:cNvPr id="367" name="テキスト ボックス 366"/>
        <xdr:cNvSpPr txBox="1"/>
      </xdr:nvSpPr>
      <xdr:spPr>
        <a:xfrm>
          <a:off x="6705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140767</xdr:rowOff>
    </xdr:from>
    <xdr:to>
      <xdr:col>55</xdr:col>
      <xdr:colOff>50800</xdr:colOff>
      <xdr:row>55</xdr:row>
      <xdr:rowOff>70917</xdr:rowOff>
    </xdr:to>
    <xdr:sp macro="" textlink="">
      <xdr:nvSpPr>
        <xdr:cNvPr id="373" name="楕円 372"/>
        <xdr:cNvSpPr/>
      </xdr:nvSpPr>
      <xdr:spPr>
        <a:xfrm>
          <a:off x="10426700" y="939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163644</xdr:rowOff>
    </xdr:from>
    <xdr:ext cx="534377" cy="259045"/>
    <xdr:sp macro="" textlink="">
      <xdr:nvSpPr>
        <xdr:cNvPr id="374" name="農林水産業費該当値テキスト"/>
        <xdr:cNvSpPr txBox="1"/>
      </xdr:nvSpPr>
      <xdr:spPr>
        <a:xfrm>
          <a:off x="10528300" y="92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29019</xdr:rowOff>
    </xdr:from>
    <xdr:to>
      <xdr:col>50</xdr:col>
      <xdr:colOff>165100</xdr:colOff>
      <xdr:row>56</xdr:row>
      <xdr:rowOff>130619</xdr:rowOff>
    </xdr:to>
    <xdr:sp macro="" textlink="">
      <xdr:nvSpPr>
        <xdr:cNvPr id="375" name="楕円 374"/>
        <xdr:cNvSpPr/>
      </xdr:nvSpPr>
      <xdr:spPr>
        <a:xfrm>
          <a:off x="9588500" y="96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147146</xdr:rowOff>
    </xdr:from>
    <xdr:ext cx="534377" cy="259045"/>
    <xdr:sp macro="" textlink="">
      <xdr:nvSpPr>
        <xdr:cNvPr id="376" name="テキスト ボックス 375"/>
        <xdr:cNvSpPr txBox="1"/>
      </xdr:nvSpPr>
      <xdr:spPr>
        <a:xfrm>
          <a:off x="9372111" y="94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124892</xdr:rowOff>
    </xdr:from>
    <xdr:to>
      <xdr:col>46</xdr:col>
      <xdr:colOff>38100</xdr:colOff>
      <xdr:row>54</xdr:row>
      <xdr:rowOff>55042</xdr:rowOff>
    </xdr:to>
    <xdr:sp macro="" textlink="">
      <xdr:nvSpPr>
        <xdr:cNvPr id="377" name="楕円 376"/>
        <xdr:cNvSpPr/>
      </xdr:nvSpPr>
      <xdr:spPr>
        <a:xfrm>
          <a:off x="8699500" y="92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71569</xdr:rowOff>
    </xdr:from>
    <xdr:ext cx="534377" cy="259045"/>
    <xdr:sp macro="" textlink="">
      <xdr:nvSpPr>
        <xdr:cNvPr id="378" name="テキスト ボックス 377"/>
        <xdr:cNvSpPr txBox="1"/>
      </xdr:nvSpPr>
      <xdr:spPr>
        <a:xfrm>
          <a:off x="8483111" y="89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103188</xdr:rowOff>
    </xdr:from>
    <xdr:to>
      <xdr:col>41</xdr:col>
      <xdr:colOff>101600</xdr:colOff>
      <xdr:row>52</xdr:row>
      <xdr:rowOff>33338</xdr:rowOff>
    </xdr:to>
    <xdr:sp macro="" textlink="">
      <xdr:nvSpPr>
        <xdr:cNvPr id="379" name="楕円 378"/>
        <xdr:cNvSpPr/>
      </xdr:nvSpPr>
      <xdr:spPr>
        <a:xfrm>
          <a:off x="7810500" y="88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49865</xdr:rowOff>
    </xdr:from>
    <xdr:ext cx="534377" cy="259045"/>
    <xdr:sp macro="" textlink="">
      <xdr:nvSpPr>
        <xdr:cNvPr id="380" name="テキスト ボックス 379"/>
        <xdr:cNvSpPr txBox="1"/>
      </xdr:nvSpPr>
      <xdr:spPr>
        <a:xfrm>
          <a:off x="7594111" y="862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95974</xdr:rowOff>
    </xdr:from>
    <xdr:to>
      <xdr:col>36</xdr:col>
      <xdr:colOff>165100</xdr:colOff>
      <xdr:row>51</xdr:row>
      <xdr:rowOff>26124</xdr:rowOff>
    </xdr:to>
    <xdr:sp macro="" textlink="">
      <xdr:nvSpPr>
        <xdr:cNvPr id="381" name="楕円 380"/>
        <xdr:cNvSpPr/>
      </xdr:nvSpPr>
      <xdr:spPr>
        <a:xfrm>
          <a:off x="6921500" y="86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42651</xdr:rowOff>
    </xdr:from>
    <xdr:ext cx="599010" cy="259045"/>
    <xdr:sp macro="" textlink="">
      <xdr:nvSpPr>
        <xdr:cNvPr id="382" name="テキスト ボックス 381"/>
        <xdr:cNvSpPr txBox="1"/>
      </xdr:nvSpPr>
      <xdr:spPr>
        <a:xfrm>
          <a:off x="6672795" y="8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8" name="直線コネクタ 407"/>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9"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10" name="直線コネクタ 409"/>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11"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12" name="直線コネクタ 411"/>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19816</xdr:rowOff>
    </xdr:from>
    <xdr:to>
      <xdr:col>55</xdr:col>
      <xdr:colOff>0</xdr:colOff>
      <xdr:row>77</xdr:row>
      <xdr:rowOff>96788</xdr:rowOff>
    </xdr:to>
    <xdr:cxnSp macro="">
      <xdr:nvCxnSpPr>
        <xdr:cNvPr id="413" name="直線コネクタ 412"/>
        <xdr:cNvCxnSpPr/>
      </xdr:nvCxnSpPr>
      <xdr:spPr>
        <a:xfrm flipV="1">
          <a:off x="9639300" y="13221466"/>
          <a:ext cx="8382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14"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15" name="フローチャート: 判断 414"/>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34576</xdr:rowOff>
    </xdr:from>
    <xdr:to>
      <xdr:col>50</xdr:col>
      <xdr:colOff>114300</xdr:colOff>
      <xdr:row>77</xdr:row>
      <xdr:rowOff>96788</xdr:rowOff>
    </xdr:to>
    <xdr:cxnSp macro="">
      <xdr:nvCxnSpPr>
        <xdr:cNvPr id="416" name="直線コネクタ 415"/>
        <xdr:cNvCxnSpPr/>
      </xdr:nvCxnSpPr>
      <xdr:spPr>
        <a:xfrm>
          <a:off x="8750300" y="13236226"/>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7" name="フローチャート: 判断 416"/>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8" name="テキスト ボックス 417"/>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21823</xdr:rowOff>
    </xdr:from>
    <xdr:to>
      <xdr:col>45</xdr:col>
      <xdr:colOff>177800</xdr:colOff>
      <xdr:row>77</xdr:row>
      <xdr:rowOff>34576</xdr:rowOff>
    </xdr:to>
    <xdr:cxnSp macro="">
      <xdr:nvCxnSpPr>
        <xdr:cNvPr id="419" name="直線コネクタ 418"/>
        <xdr:cNvCxnSpPr/>
      </xdr:nvCxnSpPr>
      <xdr:spPr>
        <a:xfrm>
          <a:off x="7861300" y="13223473"/>
          <a:ext cx="889000" cy="1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90419</xdr:rowOff>
    </xdr:from>
    <xdr:to>
      <xdr:col>46</xdr:col>
      <xdr:colOff>38100</xdr:colOff>
      <xdr:row>78</xdr:row>
      <xdr:rowOff>20569</xdr:rowOff>
    </xdr:to>
    <xdr:sp macro="" textlink="">
      <xdr:nvSpPr>
        <xdr:cNvPr id="420" name="フローチャート: 判断 419"/>
        <xdr:cNvSpPr/>
      </xdr:nvSpPr>
      <xdr:spPr>
        <a:xfrm>
          <a:off x="86995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11696</xdr:rowOff>
    </xdr:from>
    <xdr:ext cx="534377" cy="259045"/>
    <xdr:sp macro="" textlink="">
      <xdr:nvSpPr>
        <xdr:cNvPr id="421" name="テキスト ボックス 420"/>
        <xdr:cNvSpPr txBox="1"/>
      </xdr:nvSpPr>
      <xdr:spPr>
        <a:xfrm>
          <a:off x="8483111" y="133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21823</xdr:rowOff>
    </xdr:from>
    <xdr:to>
      <xdr:col>41</xdr:col>
      <xdr:colOff>50800</xdr:colOff>
      <xdr:row>77</xdr:row>
      <xdr:rowOff>67250</xdr:rowOff>
    </xdr:to>
    <xdr:cxnSp macro="">
      <xdr:nvCxnSpPr>
        <xdr:cNvPr id="422" name="直線コネクタ 421"/>
        <xdr:cNvCxnSpPr/>
      </xdr:nvCxnSpPr>
      <xdr:spPr>
        <a:xfrm flipV="1">
          <a:off x="6972300" y="13223473"/>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23" name="フローチャート: 判断 422"/>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24" name="テキスト ボックス 423"/>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25" name="フローチャート: 判断 424"/>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6" name="テキスト ボックス 425"/>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140466</xdr:rowOff>
    </xdr:from>
    <xdr:to>
      <xdr:col>55</xdr:col>
      <xdr:colOff>50800</xdr:colOff>
      <xdr:row>77</xdr:row>
      <xdr:rowOff>70616</xdr:rowOff>
    </xdr:to>
    <xdr:sp macro="" textlink="">
      <xdr:nvSpPr>
        <xdr:cNvPr id="432" name="楕円 431"/>
        <xdr:cNvSpPr/>
      </xdr:nvSpPr>
      <xdr:spPr>
        <a:xfrm>
          <a:off x="10426700" y="131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163343</xdr:rowOff>
    </xdr:from>
    <xdr:ext cx="534377" cy="259045"/>
    <xdr:sp macro="" textlink="">
      <xdr:nvSpPr>
        <xdr:cNvPr id="433" name="商工費該当値テキスト"/>
        <xdr:cNvSpPr txBox="1"/>
      </xdr:nvSpPr>
      <xdr:spPr>
        <a:xfrm>
          <a:off x="10528300" y="130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45988</xdr:rowOff>
    </xdr:from>
    <xdr:to>
      <xdr:col>50</xdr:col>
      <xdr:colOff>165100</xdr:colOff>
      <xdr:row>77</xdr:row>
      <xdr:rowOff>147588</xdr:rowOff>
    </xdr:to>
    <xdr:sp macro="" textlink="">
      <xdr:nvSpPr>
        <xdr:cNvPr id="434" name="楕円 433"/>
        <xdr:cNvSpPr/>
      </xdr:nvSpPr>
      <xdr:spPr>
        <a:xfrm>
          <a:off x="9588500" y="132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164115</xdr:rowOff>
    </xdr:from>
    <xdr:ext cx="534377" cy="259045"/>
    <xdr:sp macro="" textlink="">
      <xdr:nvSpPr>
        <xdr:cNvPr id="435" name="テキスト ボックス 434"/>
        <xdr:cNvSpPr txBox="1"/>
      </xdr:nvSpPr>
      <xdr:spPr>
        <a:xfrm>
          <a:off x="9372111" y="130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155226</xdr:rowOff>
    </xdr:from>
    <xdr:to>
      <xdr:col>46</xdr:col>
      <xdr:colOff>38100</xdr:colOff>
      <xdr:row>77</xdr:row>
      <xdr:rowOff>85376</xdr:rowOff>
    </xdr:to>
    <xdr:sp macro="" textlink="">
      <xdr:nvSpPr>
        <xdr:cNvPr id="436" name="楕円 435"/>
        <xdr:cNvSpPr/>
      </xdr:nvSpPr>
      <xdr:spPr>
        <a:xfrm>
          <a:off x="8699500" y="131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101904</xdr:rowOff>
    </xdr:from>
    <xdr:ext cx="534377" cy="259045"/>
    <xdr:sp macro="" textlink="">
      <xdr:nvSpPr>
        <xdr:cNvPr id="437" name="テキスト ボックス 436"/>
        <xdr:cNvSpPr txBox="1"/>
      </xdr:nvSpPr>
      <xdr:spPr>
        <a:xfrm>
          <a:off x="8483111" y="1296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142473</xdr:rowOff>
    </xdr:from>
    <xdr:to>
      <xdr:col>41</xdr:col>
      <xdr:colOff>101600</xdr:colOff>
      <xdr:row>77</xdr:row>
      <xdr:rowOff>72623</xdr:rowOff>
    </xdr:to>
    <xdr:sp macro="" textlink="">
      <xdr:nvSpPr>
        <xdr:cNvPr id="438" name="楕円 437"/>
        <xdr:cNvSpPr/>
      </xdr:nvSpPr>
      <xdr:spPr>
        <a:xfrm>
          <a:off x="7810500" y="131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89151</xdr:rowOff>
    </xdr:from>
    <xdr:ext cx="534377" cy="259045"/>
    <xdr:sp macro="" textlink="">
      <xdr:nvSpPr>
        <xdr:cNvPr id="439" name="テキスト ボックス 438"/>
        <xdr:cNvSpPr txBox="1"/>
      </xdr:nvSpPr>
      <xdr:spPr>
        <a:xfrm>
          <a:off x="7594111" y="129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xdr:rowOff>
    </xdr:from>
    <xdr:to>
      <xdr:col>36</xdr:col>
      <xdr:colOff>165100</xdr:colOff>
      <xdr:row>77</xdr:row>
      <xdr:rowOff>118050</xdr:rowOff>
    </xdr:to>
    <xdr:sp macro="" textlink="">
      <xdr:nvSpPr>
        <xdr:cNvPr id="440" name="楕円 439"/>
        <xdr:cNvSpPr/>
      </xdr:nvSpPr>
      <xdr:spPr>
        <a:xfrm>
          <a:off x="6921500" y="132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134577</xdr:rowOff>
    </xdr:from>
    <xdr:ext cx="534377" cy="259045"/>
    <xdr:sp macro="" textlink="">
      <xdr:nvSpPr>
        <xdr:cNvPr id="441" name="テキスト ボックス 440"/>
        <xdr:cNvSpPr txBox="1"/>
      </xdr:nvSpPr>
      <xdr:spPr>
        <a:xfrm>
          <a:off x="6705111" y="129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5" name="テキスト ボックス 45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7" name="テキスト ボックス 45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65" name="直線コネクタ 464"/>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6"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7" name="直線コネクタ 466"/>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8"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9" name="直線コネクタ 468"/>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107921</xdr:rowOff>
    </xdr:from>
    <xdr:to>
      <xdr:col>55</xdr:col>
      <xdr:colOff>0</xdr:colOff>
      <xdr:row>95</xdr:row>
      <xdr:rowOff>100685</xdr:rowOff>
    </xdr:to>
    <xdr:cxnSp macro="">
      <xdr:nvCxnSpPr>
        <xdr:cNvPr id="470" name="直線コネクタ 469"/>
        <xdr:cNvCxnSpPr/>
      </xdr:nvCxnSpPr>
      <xdr:spPr>
        <a:xfrm>
          <a:off x="9639300" y="16224221"/>
          <a:ext cx="838200" cy="16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71"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72" name="フローチャート: 判断 471"/>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107921</xdr:rowOff>
    </xdr:from>
    <xdr:to>
      <xdr:col>50</xdr:col>
      <xdr:colOff>114300</xdr:colOff>
      <xdr:row>94</xdr:row>
      <xdr:rowOff>159014</xdr:rowOff>
    </xdr:to>
    <xdr:cxnSp macro="">
      <xdr:nvCxnSpPr>
        <xdr:cNvPr id="473" name="直線コネクタ 472"/>
        <xdr:cNvCxnSpPr/>
      </xdr:nvCxnSpPr>
      <xdr:spPr>
        <a:xfrm flipV="1">
          <a:off x="8750300" y="16224221"/>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74" name="フローチャート: 判断 473"/>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75" name="テキスト ボックス 474"/>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159014</xdr:rowOff>
    </xdr:from>
    <xdr:to>
      <xdr:col>45</xdr:col>
      <xdr:colOff>177800</xdr:colOff>
      <xdr:row>94</xdr:row>
      <xdr:rowOff>160215</xdr:rowOff>
    </xdr:to>
    <xdr:cxnSp macro="">
      <xdr:nvCxnSpPr>
        <xdr:cNvPr id="476" name="直線コネクタ 475"/>
        <xdr:cNvCxnSpPr/>
      </xdr:nvCxnSpPr>
      <xdr:spPr>
        <a:xfrm flipV="1">
          <a:off x="7861300" y="16275314"/>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66137</xdr:rowOff>
    </xdr:from>
    <xdr:to>
      <xdr:col>46</xdr:col>
      <xdr:colOff>38100</xdr:colOff>
      <xdr:row>98</xdr:row>
      <xdr:rowOff>167737</xdr:rowOff>
    </xdr:to>
    <xdr:sp macro="" textlink="">
      <xdr:nvSpPr>
        <xdr:cNvPr id="477" name="フローチャート: 判断 476"/>
        <xdr:cNvSpPr/>
      </xdr:nvSpPr>
      <xdr:spPr>
        <a:xfrm>
          <a:off x="8699500" y="1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158864</xdr:rowOff>
    </xdr:from>
    <xdr:ext cx="534377" cy="259045"/>
    <xdr:sp macro="" textlink="">
      <xdr:nvSpPr>
        <xdr:cNvPr id="478" name="テキスト ボックス 477"/>
        <xdr:cNvSpPr txBox="1"/>
      </xdr:nvSpPr>
      <xdr:spPr>
        <a:xfrm>
          <a:off x="8483111" y="169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160215</xdr:rowOff>
    </xdr:from>
    <xdr:to>
      <xdr:col>41</xdr:col>
      <xdr:colOff>50800</xdr:colOff>
      <xdr:row>97</xdr:row>
      <xdr:rowOff>4679</xdr:rowOff>
    </xdr:to>
    <xdr:cxnSp macro="">
      <xdr:nvCxnSpPr>
        <xdr:cNvPr id="479" name="直線コネクタ 478"/>
        <xdr:cNvCxnSpPr/>
      </xdr:nvCxnSpPr>
      <xdr:spPr>
        <a:xfrm flipV="1">
          <a:off x="6972300" y="16276515"/>
          <a:ext cx="889000" cy="3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80" name="フローチャート: 判断 479"/>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81" name="テキスト ボックス 480"/>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82" name="フローチャート: 判断 481"/>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83" name="テキスト ボックス 482"/>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49885</xdr:rowOff>
    </xdr:from>
    <xdr:to>
      <xdr:col>55</xdr:col>
      <xdr:colOff>50800</xdr:colOff>
      <xdr:row>95</xdr:row>
      <xdr:rowOff>151485</xdr:rowOff>
    </xdr:to>
    <xdr:sp macro="" textlink="">
      <xdr:nvSpPr>
        <xdr:cNvPr id="489" name="楕円 488"/>
        <xdr:cNvSpPr/>
      </xdr:nvSpPr>
      <xdr:spPr>
        <a:xfrm>
          <a:off x="10426700" y="163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72762</xdr:rowOff>
    </xdr:from>
    <xdr:ext cx="599010" cy="259045"/>
    <xdr:sp macro="" textlink="">
      <xdr:nvSpPr>
        <xdr:cNvPr id="490" name="土木費該当値テキスト"/>
        <xdr:cNvSpPr txBox="1"/>
      </xdr:nvSpPr>
      <xdr:spPr>
        <a:xfrm>
          <a:off x="10528300" y="1618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57121</xdr:rowOff>
    </xdr:from>
    <xdr:to>
      <xdr:col>50</xdr:col>
      <xdr:colOff>165100</xdr:colOff>
      <xdr:row>94</xdr:row>
      <xdr:rowOff>158721</xdr:rowOff>
    </xdr:to>
    <xdr:sp macro="" textlink="">
      <xdr:nvSpPr>
        <xdr:cNvPr id="491" name="楕円 490"/>
        <xdr:cNvSpPr/>
      </xdr:nvSpPr>
      <xdr:spPr>
        <a:xfrm>
          <a:off x="9588500" y="1617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3798</xdr:rowOff>
    </xdr:from>
    <xdr:ext cx="599010" cy="259045"/>
    <xdr:sp macro="" textlink="">
      <xdr:nvSpPr>
        <xdr:cNvPr id="492" name="テキスト ボックス 491"/>
        <xdr:cNvSpPr txBox="1"/>
      </xdr:nvSpPr>
      <xdr:spPr>
        <a:xfrm>
          <a:off x="9339795" y="1594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108214</xdr:rowOff>
    </xdr:from>
    <xdr:to>
      <xdr:col>46</xdr:col>
      <xdr:colOff>38100</xdr:colOff>
      <xdr:row>95</xdr:row>
      <xdr:rowOff>38364</xdr:rowOff>
    </xdr:to>
    <xdr:sp macro="" textlink="">
      <xdr:nvSpPr>
        <xdr:cNvPr id="493" name="楕円 492"/>
        <xdr:cNvSpPr/>
      </xdr:nvSpPr>
      <xdr:spPr>
        <a:xfrm>
          <a:off x="8699500" y="162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54891</xdr:rowOff>
    </xdr:from>
    <xdr:ext cx="599010" cy="259045"/>
    <xdr:sp macro="" textlink="">
      <xdr:nvSpPr>
        <xdr:cNvPr id="494" name="テキスト ボックス 493"/>
        <xdr:cNvSpPr txBox="1"/>
      </xdr:nvSpPr>
      <xdr:spPr>
        <a:xfrm>
          <a:off x="8450795" y="1599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109415</xdr:rowOff>
    </xdr:from>
    <xdr:to>
      <xdr:col>41</xdr:col>
      <xdr:colOff>101600</xdr:colOff>
      <xdr:row>95</xdr:row>
      <xdr:rowOff>39565</xdr:rowOff>
    </xdr:to>
    <xdr:sp macro="" textlink="">
      <xdr:nvSpPr>
        <xdr:cNvPr id="495" name="楕円 494"/>
        <xdr:cNvSpPr/>
      </xdr:nvSpPr>
      <xdr:spPr>
        <a:xfrm>
          <a:off x="7810500" y="162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56092</xdr:rowOff>
    </xdr:from>
    <xdr:ext cx="599010" cy="259045"/>
    <xdr:sp macro="" textlink="">
      <xdr:nvSpPr>
        <xdr:cNvPr id="496" name="テキスト ボックス 495"/>
        <xdr:cNvSpPr txBox="1"/>
      </xdr:nvSpPr>
      <xdr:spPr>
        <a:xfrm>
          <a:off x="7561795" y="1600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125329</xdr:rowOff>
    </xdr:from>
    <xdr:to>
      <xdr:col>36</xdr:col>
      <xdr:colOff>165100</xdr:colOff>
      <xdr:row>97</xdr:row>
      <xdr:rowOff>55479</xdr:rowOff>
    </xdr:to>
    <xdr:sp macro="" textlink="">
      <xdr:nvSpPr>
        <xdr:cNvPr id="497" name="楕円 496"/>
        <xdr:cNvSpPr/>
      </xdr:nvSpPr>
      <xdr:spPr>
        <a:xfrm>
          <a:off x="6921500" y="16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72006</xdr:rowOff>
    </xdr:from>
    <xdr:ext cx="599010" cy="259045"/>
    <xdr:sp macro="" textlink="">
      <xdr:nvSpPr>
        <xdr:cNvPr id="498" name="テキスト ボックス 497"/>
        <xdr:cNvSpPr txBox="1"/>
      </xdr:nvSpPr>
      <xdr:spPr>
        <a:xfrm>
          <a:off x="6672795" y="163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127203</xdr:rowOff>
    </xdr:from>
    <xdr:to>
      <xdr:col>85</xdr:col>
      <xdr:colOff>126364</xdr:colOff>
      <xdr:row>38</xdr:row>
      <xdr:rowOff>30638</xdr:rowOff>
    </xdr:to>
    <xdr:cxnSp macro="">
      <xdr:nvCxnSpPr>
        <xdr:cNvPr id="522" name="直線コネクタ 521"/>
        <xdr:cNvCxnSpPr/>
      </xdr:nvCxnSpPr>
      <xdr:spPr>
        <a:xfrm flipV="1">
          <a:off x="16317595" y="5785053"/>
          <a:ext cx="1269" cy="760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34465</xdr:rowOff>
    </xdr:from>
    <xdr:ext cx="469744" cy="259045"/>
    <xdr:sp macro="" textlink="">
      <xdr:nvSpPr>
        <xdr:cNvPr id="523" name="消防費最小値テキスト"/>
        <xdr:cNvSpPr txBox="1"/>
      </xdr:nvSpPr>
      <xdr:spPr>
        <a:xfrm>
          <a:off x="16370300" y="65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30638</xdr:rowOff>
    </xdr:from>
    <xdr:to>
      <xdr:col>86</xdr:col>
      <xdr:colOff>25400</xdr:colOff>
      <xdr:row>38</xdr:row>
      <xdr:rowOff>30638</xdr:rowOff>
    </xdr:to>
    <xdr:cxnSp macro="">
      <xdr:nvCxnSpPr>
        <xdr:cNvPr id="524" name="直線コネクタ 523"/>
        <xdr:cNvCxnSpPr/>
      </xdr:nvCxnSpPr>
      <xdr:spPr>
        <a:xfrm>
          <a:off x="16230600" y="654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73880</xdr:rowOff>
    </xdr:from>
    <xdr:ext cx="534377" cy="259045"/>
    <xdr:sp macro="" textlink="">
      <xdr:nvSpPr>
        <xdr:cNvPr id="525" name="消防費最大値テキスト"/>
        <xdr:cNvSpPr txBox="1"/>
      </xdr:nvSpPr>
      <xdr:spPr>
        <a:xfrm>
          <a:off x="16370300" y="55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127203</xdr:rowOff>
    </xdr:from>
    <xdr:to>
      <xdr:col>86</xdr:col>
      <xdr:colOff>25400</xdr:colOff>
      <xdr:row>33</xdr:row>
      <xdr:rowOff>127203</xdr:rowOff>
    </xdr:to>
    <xdr:cxnSp macro="">
      <xdr:nvCxnSpPr>
        <xdr:cNvPr id="526" name="直線コネクタ 525"/>
        <xdr:cNvCxnSpPr/>
      </xdr:nvCxnSpPr>
      <xdr:spPr>
        <a:xfrm>
          <a:off x="16230600" y="578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68110</xdr:rowOff>
    </xdr:from>
    <xdr:to>
      <xdr:col>85</xdr:col>
      <xdr:colOff>127000</xdr:colOff>
      <xdr:row>36</xdr:row>
      <xdr:rowOff>105067</xdr:rowOff>
    </xdr:to>
    <xdr:cxnSp macro="">
      <xdr:nvCxnSpPr>
        <xdr:cNvPr id="527" name="直線コネクタ 526"/>
        <xdr:cNvCxnSpPr/>
      </xdr:nvCxnSpPr>
      <xdr:spPr>
        <a:xfrm>
          <a:off x="15481300" y="5211610"/>
          <a:ext cx="838200" cy="106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112380</xdr:rowOff>
    </xdr:from>
    <xdr:ext cx="534377" cy="259045"/>
    <xdr:sp macro="" textlink="">
      <xdr:nvSpPr>
        <xdr:cNvPr id="528" name="消防費平均値テキスト"/>
        <xdr:cNvSpPr txBox="1"/>
      </xdr:nvSpPr>
      <xdr:spPr>
        <a:xfrm>
          <a:off x="16370300" y="628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133953</xdr:rowOff>
    </xdr:from>
    <xdr:to>
      <xdr:col>85</xdr:col>
      <xdr:colOff>177800</xdr:colOff>
      <xdr:row>37</xdr:row>
      <xdr:rowOff>64103</xdr:rowOff>
    </xdr:to>
    <xdr:sp macro="" textlink="">
      <xdr:nvSpPr>
        <xdr:cNvPr id="529" name="フローチャート: 判断 528"/>
        <xdr:cNvSpPr/>
      </xdr:nvSpPr>
      <xdr:spPr>
        <a:xfrm>
          <a:off x="162687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68110</xdr:rowOff>
    </xdr:from>
    <xdr:to>
      <xdr:col>81</xdr:col>
      <xdr:colOff>50800</xdr:colOff>
      <xdr:row>35</xdr:row>
      <xdr:rowOff>80264</xdr:rowOff>
    </xdr:to>
    <xdr:cxnSp macro="">
      <xdr:nvCxnSpPr>
        <xdr:cNvPr id="530" name="直線コネクタ 529"/>
        <xdr:cNvCxnSpPr/>
      </xdr:nvCxnSpPr>
      <xdr:spPr>
        <a:xfrm flipV="1">
          <a:off x="14592300" y="5211610"/>
          <a:ext cx="889000" cy="86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134753</xdr:rowOff>
    </xdr:from>
    <xdr:to>
      <xdr:col>81</xdr:col>
      <xdr:colOff>101600</xdr:colOff>
      <xdr:row>37</xdr:row>
      <xdr:rowOff>64903</xdr:rowOff>
    </xdr:to>
    <xdr:sp macro="" textlink="">
      <xdr:nvSpPr>
        <xdr:cNvPr id="531" name="フローチャート: 判断 530"/>
        <xdr:cNvSpPr/>
      </xdr:nvSpPr>
      <xdr:spPr>
        <a:xfrm>
          <a:off x="154305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56030</xdr:rowOff>
    </xdr:from>
    <xdr:ext cx="534377" cy="259045"/>
    <xdr:sp macro="" textlink="">
      <xdr:nvSpPr>
        <xdr:cNvPr id="532" name="テキスト ボックス 531"/>
        <xdr:cNvSpPr txBox="1"/>
      </xdr:nvSpPr>
      <xdr:spPr>
        <a:xfrm>
          <a:off x="15214111" y="63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80264</xdr:rowOff>
    </xdr:from>
    <xdr:to>
      <xdr:col>76</xdr:col>
      <xdr:colOff>114300</xdr:colOff>
      <xdr:row>36</xdr:row>
      <xdr:rowOff>23724</xdr:rowOff>
    </xdr:to>
    <xdr:cxnSp macro="">
      <xdr:nvCxnSpPr>
        <xdr:cNvPr id="533" name="直線コネクタ 532"/>
        <xdr:cNvCxnSpPr/>
      </xdr:nvCxnSpPr>
      <xdr:spPr>
        <a:xfrm flipV="1">
          <a:off x="13703300" y="6081014"/>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40094</xdr:rowOff>
    </xdr:from>
    <xdr:to>
      <xdr:col>76</xdr:col>
      <xdr:colOff>165100</xdr:colOff>
      <xdr:row>36</xdr:row>
      <xdr:rowOff>141694</xdr:rowOff>
    </xdr:to>
    <xdr:sp macro="" textlink="">
      <xdr:nvSpPr>
        <xdr:cNvPr id="534" name="フローチャート: 判断 533"/>
        <xdr:cNvSpPr/>
      </xdr:nvSpPr>
      <xdr:spPr>
        <a:xfrm>
          <a:off x="14541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132821</xdr:rowOff>
    </xdr:from>
    <xdr:ext cx="534377" cy="259045"/>
    <xdr:sp macro="" textlink="">
      <xdr:nvSpPr>
        <xdr:cNvPr id="535" name="テキスト ボックス 534"/>
        <xdr:cNvSpPr txBox="1"/>
      </xdr:nvSpPr>
      <xdr:spPr>
        <a:xfrm>
          <a:off x="14325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23724</xdr:rowOff>
    </xdr:from>
    <xdr:to>
      <xdr:col>71</xdr:col>
      <xdr:colOff>177800</xdr:colOff>
      <xdr:row>36</xdr:row>
      <xdr:rowOff>104172</xdr:rowOff>
    </xdr:to>
    <xdr:cxnSp macro="">
      <xdr:nvCxnSpPr>
        <xdr:cNvPr id="536" name="直線コネクタ 535"/>
        <xdr:cNvCxnSpPr/>
      </xdr:nvCxnSpPr>
      <xdr:spPr>
        <a:xfrm flipV="1">
          <a:off x="12814300" y="6195924"/>
          <a:ext cx="889000" cy="8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33179</xdr:rowOff>
    </xdr:from>
    <xdr:to>
      <xdr:col>72</xdr:col>
      <xdr:colOff>38100</xdr:colOff>
      <xdr:row>36</xdr:row>
      <xdr:rowOff>134779</xdr:rowOff>
    </xdr:to>
    <xdr:sp macro="" textlink="">
      <xdr:nvSpPr>
        <xdr:cNvPr id="537" name="フローチャート: 判断 536"/>
        <xdr:cNvSpPr/>
      </xdr:nvSpPr>
      <xdr:spPr>
        <a:xfrm>
          <a:off x="13652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125906</xdr:rowOff>
    </xdr:from>
    <xdr:ext cx="534377" cy="259045"/>
    <xdr:sp macro="" textlink="">
      <xdr:nvSpPr>
        <xdr:cNvPr id="538" name="テキスト ボックス 537"/>
        <xdr:cNvSpPr txBox="1"/>
      </xdr:nvSpPr>
      <xdr:spPr>
        <a:xfrm>
          <a:off x="13436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49924</xdr:rowOff>
    </xdr:from>
    <xdr:to>
      <xdr:col>67</xdr:col>
      <xdr:colOff>101600</xdr:colOff>
      <xdr:row>36</xdr:row>
      <xdr:rowOff>151524</xdr:rowOff>
    </xdr:to>
    <xdr:sp macro="" textlink="">
      <xdr:nvSpPr>
        <xdr:cNvPr id="539" name="フローチャート: 判断 538"/>
        <xdr:cNvSpPr/>
      </xdr:nvSpPr>
      <xdr:spPr>
        <a:xfrm>
          <a:off x="12763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168051</xdr:rowOff>
    </xdr:from>
    <xdr:ext cx="534377" cy="259045"/>
    <xdr:sp macro="" textlink="">
      <xdr:nvSpPr>
        <xdr:cNvPr id="540" name="テキスト ボックス 539"/>
        <xdr:cNvSpPr txBox="1"/>
      </xdr:nvSpPr>
      <xdr:spPr>
        <a:xfrm>
          <a:off x="12547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54267</xdr:rowOff>
    </xdr:from>
    <xdr:to>
      <xdr:col>85</xdr:col>
      <xdr:colOff>177800</xdr:colOff>
      <xdr:row>36</xdr:row>
      <xdr:rowOff>155867</xdr:rowOff>
    </xdr:to>
    <xdr:sp macro="" textlink="">
      <xdr:nvSpPr>
        <xdr:cNvPr id="546" name="楕円 545"/>
        <xdr:cNvSpPr/>
      </xdr:nvSpPr>
      <xdr:spPr>
        <a:xfrm>
          <a:off x="16268700" y="62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77144</xdr:rowOff>
    </xdr:from>
    <xdr:ext cx="534377" cy="259045"/>
    <xdr:sp macro="" textlink="">
      <xdr:nvSpPr>
        <xdr:cNvPr id="547" name="消防費該当値テキスト"/>
        <xdr:cNvSpPr txBox="1"/>
      </xdr:nvSpPr>
      <xdr:spPr>
        <a:xfrm>
          <a:off x="16370300" y="60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17310</xdr:rowOff>
    </xdr:from>
    <xdr:to>
      <xdr:col>81</xdr:col>
      <xdr:colOff>101600</xdr:colOff>
      <xdr:row>30</xdr:row>
      <xdr:rowOff>118910</xdr:rowOff>
    </xdr:to>
    <xdr:sp macro="" textlink="">
      <xdr:nvSpPr>
        <xdr:cNvPr id="548" name="楕円 547"/>
        <xdr:cNvSpPr/>
      </xdr:nvSpPr>
      <xdr:spPr>
        <a:xfrm>
          <a:off x="15430500" y="516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135437</xdr:rowOff>
    </xdr:from>
    <xdr:ext cx="534377" cy="259045"/>
    <xdr:sp macro="" textlink="">
      <xdr:nvSpPr>
        <xdr:cNvPr id="549" name="テキスト ボックス 548"/>
        <xdr:cNvSpPr txBox="1"/>
      </xdr:nvSpPr>
      <xdr:spPr>
        <a:xfrm>
          <a:off x="15214111" y="493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29464</xdr:rowOff>
    </xdr:from>
    <xdr:to>
      <xdr:col>76</xdr:col>
      <xdr:colOff>165100</xdr:colOff>
      <xdr:row>35</xdr:row>
      <xdr:rowOff>131064</xdr:rowOff>
    </xdr:to>
    <xdr:sp macro="" textlink="">
      <xdr:nvSpPr>
        <xdr:cNvPr id="550" name="楕円 549"/>
        <xdr:cNvSpPr/>
      </xdr:nvSpPr>
      <xdr:spPr>
        <a:xfrm>
          <a:off x="14541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147591</xdr:rowOff>
    </xdr:from>
    <xdr:ext cx="534377" cy="259045"/>
    <xdr:sp macro="" textlink="">
      <xdr:nvSpPr>
        <xdr:cNvPr id="551" name="テキスト ボックス 550"/>
        <xdr:cNvSpPr txBox="1"/>
      </xdr:nvSpPr>
      <xdr:spPr>
        <a:xfrm>
          <a:off x="14325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144374</xdr:rowOff>
    </xdr:from>
    <xdr:to>
      <xdr:col>72</xdr:col>
      <xdr:colOff>38100</xdr:colOff>
      <xdr:row>36</xdr:row>
      <xdr:rowOff>74524</xdr:rowOff>
    </xdr:to>
    <xdr:sp macro="" textlink="">
      <xdr:nvSpPr>
        <xdr:cNvPr id="552" name="楕円 551"/>
        <xdr:cNvSpPr/>
      </xdr:nvSpPr>
      <xdr:spPr>
        <a:xfrm>
          <a:off x="13652500" y="61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91051</xdr:rowOff>
    </xdr:from>
    <xdr:ext cx="534377" cy="259045"/>
    <xdr:sp macro="" textlink="">
      <xdr:nvSpPr>
        <xdr:cNvPr id="553" name="テキスト ボックス 552"/>
        <xdr:cNvSpPr txBox="1"/>
      </xdr:nvSpPr>
      <xdr:spPr>
        <a:xfrm>
          <a:off x="13436111" y="59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53372</xdr:rowOff>
    </xdr:from>
    <xdr:to>
      <xdr:col>67</xdr:col>
      <xdr:colOff>101600</xdr:colOff>
      <xdr:row>36</xdr:row>
      <xdr:rowOff>154972</xdr:rowOff>
    </xdr:to>
    <xdr:sp macro="" textlink="">
      <xdr:nvSpPr>
        <xdr:cNvPr id="554" name="楕円 553"/>
        <xdr:cNvSpPr/>
      </xdr:nvSpPr>
      <xdr:spPr>
        <a:xfrm>
          <a:off x="12763500" y="62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146099</xdr:rowOff>
    </xdr:from>
    <xdr:ext cx="534377" cy="259045"/>
    <xdr:sp macro="" textlink="">
      <xdr:nvSpPr>
        <xdr:cNvPr id="555" name="テキスト ボックス 554"/>
        <xdr:cNvSpPr txBox="1"/>
      </xdr:nvSpPr>
      <xdr:spPr>
        <a:xfrm>
          <a:off x="12547111" y="63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4" name="テキスト ボックス 57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82" name="直線コネクタ 581"/>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83"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84" name="直線コネクタ 583"/>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5"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6" name="直線コネクタ 585"/>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58531</xdr:rowOff>
    </xdr:from>
    <xdr:to>
      <xdr:col>85</xdr:col>
      <xdr:colOff>127000</xdr:colOff>
      <xdr:row>55</xdr:row>
      <xdr:rowOff>47346</xdr:rowOff>
    </xdr:to>
    <xdr:cxnSp macro="">
      <xdr:nvCxnSpPr>
        <xdr:cNvPr id="587" name="直線コネクタ 586"/>
        <xdr:cNvCxnSpPr/>
      </xdr:nvCxnSpPr>
      <xdr:spPr>
        <a:xfrm>
          <a:off x="15481300" y="8802481"/>
          <a:ext cx="838200" cy="67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8"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9" name="フローチャート: 判断 588"/>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58531</xdr:rowOff>
    </xdr:from>
    <xdr:to>
      <xdr:col>81</xdr:col>
      <xdr:colOff>50800</xdr:colOff>
      <xdr:row>51</xdr:row>
      <xdr:rowOff>160617</xdr:rowOff>
    </xdr:to>
    <xdr:cxnSp macro="">
      <xdr:nvCxnSpPr>
        <xdr:cNvPr id="590" name="直線コネクタ 589"/>
        <xdr:cNvCxnSpPr/>
      </xdr:nvCxnSpPr>
      <xdr:spPr>
        <a:xfrm flipV="1">
          <a:off x="14592300" y="8802481"/>
          <a:ext cx="8890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91" name="フローチャート: 判断 590"/>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92" name="テキスト ボックス 591"/>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160617</xdr:rowOff>
    </xdr:from>
    <xdr:to>
      <xdr:col>76</xdr:col>
      <xdr:colOff>114300</xdr:colOff>
      <xdr:row>54</xdr:row>
      <xdr:rowOff>131618</xdr:rowOff>
    </xdr:to>
    <xdr:cxnSp macro="">
      <xdr:nvCxnSpPr>
        <xdr:cNvPr id="593" name="直線コネクタ 592"/>
        <xdr:cNvCxnSpPr/>
      </xdr:nvCxnSpPr>
      <xdr:spPr>
        <a:xfrm flipV="1">
          <a:off x="13703300" y="8904567"/>
          <a:ext cx="889000" cy="48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77503</xdr:rowOff>
    </xdr:from>
    <xdr:to>
      <xdr:col>76</xdr:col>
      <xdr:colOff>165100</xdr:colOff>
      <xdr:row>56</xdr:row>
      <xdr:rowOff>7653</xdr:rowOff>
    </xdr:to>
    <xdr:sp macro="" textlink="">
      <xdr:nvSpPr>
        <xdr:cNvPr id="594" name="フローチャート: 判断 593"/>
        <xdr:cNvSpPr/>
      </xdr:nvSpPr>
      <xdr:spPr>
        <a:xfrm>
          <a:off x="14541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170230</xdr:rowOff>
    </xdr:from>
    <xdr:ext cx="534377" cy="259045"/>
    <xdr:sp macro="" textlink="">
      <xdr:nvSpPr>
        <xdr:cNvPr id="595" name="テキスト ボックス 594"/>
        <xdr:cNvSpPr txBox="1"/>
      </xdr:nvSpPr>
      <xdr:spPr>
        <a:xfrm>
          <a:off x="14325111" y="95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63740</xdr:rowOff>
    </xdr:from>
    <xdr:to>
      <xdr:col>71</xdr:col>
      <xdr:colOff>177800</xdr:colOff>
      <xdr:row>54</xdr:row>
      <xdr:rowOff>131618</xdr:rowOff>
    </xdr:to>
    <xdr:cxnSp macro="">
      <xdr:nvCxnSpPr>
        <xdr:cNvPr id="596" name="直線コネクタ 595"/>
        <xdr:cNvCxnSpPr/>
      </xdr:nvCxnSpPr>
      <xdr:spPr>
        <a:xfrm>
          <a:off x="12814300" y="9322040"/>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7" name="フローチャート: 判断 596"/>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8" name="テキスト ボックス 597"/>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9" name="フローチャート: 判断 598"/>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600" name="テキスト ボックス 599"/>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167996</xdr:rowOff>
    </xdr:from>
    <xdr:to>
      <xdr:col>85</xdr:col>
      <xdr:colOff>177800</xdr:colOff>
      <xdr:row>55</xdr:row>
      <xdr:rowOff>98146</xdr:rowOff>
    </xdr:to>
    <xdr:sp macro="" textlink="">
      <xdr:nvSpPr>
        <xdr:cNvPr id="606" name="楕円 605"/>
        <xdr:cNvSpPr/>
      </xdr:nvSpPr>
      <xdr:spPr>
        <a:xfrm>
          <a:off x="16268700" y="94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19423</xdr:rowOff>
    </xdr:from>
    <xdr:ext cx="534377" cy="259045"/>
    <xdr:sp macro="" textlink="">
      <xdr:nvSpPr>
        <xdr:cNvPr id="607" name="教育費該当値テキスト"/>
        <xdr:cNvSpPr txBox="1"/>
      </xdr:nvSpPr>
      <xdr:spPr>
        <a:xfrm>
          <a:off x="16370300" y="92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7731</xdr:rowOff>
    </xdr:from>
    <xdr:to>
      <xdr:col>81</xdr:col>
      <xdr:colOff>101600</xdr:colOff>
      <xdr:row>51</xdr:row>
      <xdr:rowOff>109331</xdr:rowOff>
    </xdr:to>
    <xdr:sp macro="" textlink="">
      <xdr:nvSpPr>
        <xdr:cNvPr id="608" name="楕円 607"/>
        <xdr:cNvSpPr/>
      </xdr:nvSpPr>
      <xdr:spPr>
        <a:xfrm>
          <a:off x="15430500" y="87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125858</xdr:rowOff>
    </xdr:from>
    <xdr:ext cx="599010" cy="259045"/>
    <xdr:sp macro="" textlink="">
      <xdr:nvSpPr>
        <xdr:cNvPr id="609" name="テキスト ボックス 608"/>
        <xdr:cNvSpPr txBox="1"/>
      </xdr:nvSpPr>
      <xdr:spPr>
        <a:xfrm>
          <a:off x="15181795" y="852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109817</xdr:rowOff>
    </xdr:from>
    <xdr:to>
      <xdr:col>76</xdr:col>
      <xdr:colOff>165100</xdr:colOff>
      <xdr:row>52</xdr:row>
      <xdr:rowOff>39967</xdr:rowOff>
    </xdr:to>
    <xdr:sp macro="" textlink="">
      <xdr:nvSpPr>
        <xdr:cNvPr id="610" name="楕円 609"/>
        <xdr:cNvSpPr/>
      </xdr:nvSpPr>
      <xdr:spPr>
        <a:xfrm>
          <a:off x="14541500" y="8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56494</xdr:rowOff>
    </xdr:from>
    <xdr:ext cx="599010" cy="259045"/>
    <xdr:sp macro="" textlink="">
      <xdr:nvSpPr>
        <xdr:cNvPr id="611" name="テキスト ボックス 610"/>
        <xdr:cNvSpPr txBox="1"/>
      </xdr:nvSpPr>
      <xdr:spPr>
        <a:xfrm>
          <a:off x="14292795" y="862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80818</xdr:rowOff>
    </xdr:from>
    <xdr:to>
      <xdr:col>72</xdr:col>
      <xdr:colOff>38100</xdr:colOff>
      <xdr:row>55</xdr:row>
      <xdr:rowOff>10968</xdr:rowOff>
    </xdr:to>
    <xdr:sp macro="" textlink="">
      <xdr:nvSpPr>
        <xdr:cNvPr id="612" name="楕円 611"/>
        <xdr:cNvSpPr/>
      </xdr:nvSpPr>
      <xdr:spPr>
        <a:xfrm>
          <a:off x="13652500" y="933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27495</xdr:rowOff>
    </xdr:from>
    <xdr:ext cx="534377" cy="259045"/>
    <xdr:sp macro="" textlink="">
      <xdr:nvSpPr>
        <xdr:cNvPr id="613" name="テキスト ボックス 612"/>
        <xdr:cNvSpPr txBox="1"/>
      </xdr:nvSpPr>
      <xdr:spPr>
        <a:xfrm>
          <a:off x="13436111" y="911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12940</xdr:rowOff>
    </xdr:from>
    <xdr:to>
      <xdr:col>67</xdr:col>
      <xdr:colOff>101600</xdr:colOff>
      <xdr:row>54</xdr:row>
      <xdr:rowOff>114540</xdr:rowOff>
    </xdr:to>
    <xdr:sp macro="" textlink="">
      <xdr:nvSpPr>
        <xdr:cNvPr id="614" name="楕円 613"/>
        <xdr:cNvSpPr/>
      </xdr:nvSpPr>
      <xdr:spPr>
        <a:xfrm>
          <a:off x="12763500" y="92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131067</xdr:rowOff>
    </xdr:from>
    <xdr:ext cx="534377" cy="259045"/>
    <xdr:sp macro="" textlink="">
      <xdr:nvSpPr>
        <xdr:cNvPr id="615" name="テキスト ボックス 614"/>
        <xdr:cNvSpPr txBox="1"/>
      </xdr:nvSpPr>
      <xdr:spPr>
        <a:xfrm>
          <a:off x="12547111" y="904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6" name="直線コネクタ 62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7" name="テキスト ボックス 62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8" name="直線コネクタ 62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9" name="テキスト ボックス 62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0" name="直線コネクタ 62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1" name="テキスト ボックス 63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2" name="直線コネクタ 63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3" name="テキスト ボックス 63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37324</xdr:rowOff>
    </xdr:from>
    <xdr:to>
      <xdr:col>85</xdr:col>
      <xdr:colOff>126364</xdr:colOff>
      <xdr:row>78</xdr:row>
      <xdr:rowOff>139700</xdr:rowOff>
    </xdr:to>
    <xdr:cxnSp macro="">
      <xdr:nvCxnSpPr>
        <xdr:cNvPr id="637" name="直線コネクタ 636"/>
        <xdr:cNvCxnSpPr/>
      </xdr:nvCxnSpPr>
      <xdr:spPr>
        <a:xfrm flipV="1">
          <a:off x="16317595" y="12553174"/>
          <a:ext cx="1269" cy="95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2038</xdr:rowOff>
    </xdr:from>
    <xdr:ext cx="249299" cy="259045"/>
    <xdr:sp macro="" textlink="">
      <xdr:nvSpPr>
        <xdr:cNvPr id="638" name="災害復旧費最小値テキスト"/>
        <xdr:cNvSpPr txBox="1"/>
      </xdr:nvSpPr>
      <xdr:spPr>
        <a:xfrm>
          <a:off x="16370300" y="135465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9" name="直線コネクタ 63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155451</xdr:rowOff>
    </xdr:from>
    <xdr:ext cx="599010" cy="259045"/>
    <xdr:sp macro="" textlink="">
      <xdr:nvSpPr>
        <xdr:cNvPr id="640" name="災害復旧費最大値テキスト"/>
        <xdr:cNvSpPr txBox="1"/>
      </xdr:nvSpPr>
      <xdr:spPr>
        <a:xfrm>
          <a:off x="16370300" y="1232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37324</xdr:rowOff>
    </xdr:from>
    <xdr:to>
      <xdr:col>86</xdr:col>
      <xdr:colOff>25400</xdr:colOff>
      <xdr:row>73</xdr:row>
      <xdr:rowOff>37324</xdr:rowOff>
    </xdr:to>
    <xdr:cxnSp macro="">
      <xdr:nvCxnSpPr>
        <xdr:cNvPr id="641" name="直線コネクタ 640"/>
        <xdr:cNvCxnSpPr/>
      </xdr:nvCxnSpPr>
      <xdr:spPr>
        <a:xfrm>
          <a:off x="16230600" y="1255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7848</xdr:rowOff>
    </xdr:from>
    <xdr:to>
      <xdr:col>85</xdr:col>
      <xdr:colOff>127000</xdr:colOff>
      <xdr:row>76</xdr:row>
      <xdr:rowOff>84086</xdr:rowOff>
    </xdr:to>
    <xdr:cxnSp macro="">
      <xdr:nvCxnSpPr>
        <xdr:cNvPr id="642" name="直線コネクタ 641"/>
        <xdr:cNvCxnSpPr/>
      </xdr:nvCxnSpPr>
      <xdr:spPr>
        <a:xfrm>
          <a:off x="15481300" y="12523698"/>
          <a:ext cx="838200" cy="59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46488</xdr:rowOff>
    </xdr:from>
    <xdr:ext cx="469744" cy="259045"/>
    <xdr:sp macro="" textlink="">
      <xdr:nvSpPr>
        <xdr:cNvPr id="643" name="災害復旧費平均値テキスト"/>
        <xdr:cNvSpPr txBox="1"/>
      </xdr:nvSpPr>
      <xdr:spPr>
        <a:xfrm>
          <a:off x="16370300" y="1341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68061</xdr:rowOff>
    </xdr:from>
    <xdr:to>
      <xdr:col>85</xdr:col>
      <xdr:colOff>177800</xdr:colOff>
      <xdr:row>78</xdr:row>
      <xdr:rowOff>169661</xdr:rowOff>
    </xdr:to>
    <xdr:sp macro="" textlink="">
      <xdr:nvSpPr>
        <xdr:cNvPr id="644" name="フローチャート: 判断 643"/>
        <xdr:cNvSpPr/>
      </xdr:nvSpPr>
      <xdr:spPr>
        <a:xfrm>
          <a:off x="16268700" y="134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49938</xdr:rowOff>
    </xdr:from>
    <xdr:to>
      <xdr:col>81</xdr:col>
      <xdr:colOff>50800</xdr:colOff>
      <xdr:row>73</xdr:row>
      <xdr:rowOff>7848</xdr:rowOff>
    </xdr:to>
    <xdr:cxnSp macro="">
      <xdr:nvCxnSpPr>
        <xdr:cNvPr id="645" name="直線コネクタ 644"/>
        <xdr:cNvCxnSpPr/>
      </xdr:nvCxnSpPr>
      <xdr:spPr>
        <a:xfrm>
          <a:off x="14592300" y="12394338"/>
          <a:ext cx="889000" cy="12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79839</xdr:rowOff>
    </xdr:from>
    <xdr:to>
      <xdr:col>81</xdr:col>
      <xdr:colOff>101600</xdr:colOff>
      <xdr:row>79</xdr:row>
      <xdr:rowOff>9989</xdr:rowOff>
    </xdr:to>
    <xdr:sp macro="" textlink="">
      <xdr:nvSpPr>
        <xdr:cNvPr id="646" name="フローチャート: 判断 645"/>
        <xdr:cNvSpPr/>
      </xdr:nvSpPr>
      <xdr:spPr>
        <a:xfrm>
          <a:off x="15430500" y="1345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1116</xdr:rowOff>
    </xdr:from>
    <xdr:ext cx="469744" cy="259045"/>
    <xdr:sp macro="" textlink="">
      <xdr:nvSpPr>
        <xdr:cNvPr id="647" name="テキスト ボックス 646"/>
        <xdr:cNvSpPr txBox="1"/>
      </xdr:nvSpPr>
      <xdr:spPr>
        <a:xfrm>
          <a:off x="15246428" y="1354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49938</xdr:rowOff>
    </xdr:from>
    <xdr:to>
      <xdr:col>76</xdr:col>
      <xdr:colOff>114300</xdr:colOff>
      <xdr:row>73</xdr:row>
      <xdr:rowOff>222</xdr:rowOff>
    </xdr:to>
    <xdr:cxnSp macro="">
      <xdr:nvCxnSpPr>
        <xdr:cNvPr id="648" name="直線コネクタ 647"/>
        <xdr:cNvCxnSpPr/>
      </xdr:nvCxnSpPr>
      <xdr:spPr>
        <a:xfrm flipV="1">
          <a:off x="13703300" y="12394338"/>
          <a:ext cx="889000" cy="1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66191</xdr:rowOff>
    </xdr:from>
    <xdr:to>
      <xdr:col>76</xdr:col>
      <xdr:colOff>165100</xdr:colOff>
      <xdr:row>78</xdr:row>
      <xdr:rowOff>167791</xdr:rowOff>
    </xdr:to>
    <xdr:sp macro="" textlink="">
      <xdr:nvSpPr>
        <xdr:cNvPr id="649" name="フローチャート: 判断 648"/>
        <xdr:cNvSpPr/>
      </xdr:nvSpPr>
      <xdr:spPr>
        <a:xfrm>
          <a:off x="145415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158918</xdr:rowOff>
    </xdr:from>
    <xdr:ext cx="469744" cy="259045"/>
    <xdr:sp macro="" textlink="">
      <xdr:nvSpPr>
        <xdr:cNvPr id="650" name="テキスト ボックス 649"/>
        <xdr:cNvSpPr txBox="1"/>
      </xdr:nvSpPr>
      <xdr:spPr>
        <a:xfrm>
          <a:off x="14357428" y="1353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118139</xdr:rowOff>
    </xdr:from>
    <xdr:to>
      <xdr:col>71</xdr:col>
      <xdr:colOff>177800</xdr:colOff>
      <xdr:row>73</xdr:row>
      <xdr:rowOff>222</xdr:rowOff>
    </xdr:to>
    <xdr:cxnSp macro="">
      <xdr:nvCxnSpPr>
        <xdr:cNvPr id="651" name="直線コネクタ 650"/>
        <xdr:cNvCxnSpPr/>
      </xdr:nvCxnSpPr>
      <xdr:spPr>
        <a:xfrm>
          <a:off x="12814300" y="12119639"/>
          <a:ext cx="889000" cy="39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51817</xdr:rowOff>
    </xdr:from>
    <xdr:to>
      <xdr:col>72</xdr:col>
      <xdr:colOff>38100</xdr:colOff>
      <xdr:row>78</xdr:row>
      <xdr:rowOff>153417</xdr:rowOff>
    </xdr:to>
    <xdr:sp macro="" textlink="">
      <xdr:nvSpPr>
        <xdr:cNvPr id="652" name="フローチャート: 判断 651"/>
        <xdr:cNvSpPr/>
      </xdr:nvSpPr>
      <xdr:spPr>
        <a:xfrm>
          <a:off x="13652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144544</xdr:rowOff>
    </xdr:from>
    <xdr:ext cx="469744" cy="259045"/>
    <xdr:sp macro="" textlink="">
      <xdr:nvSpPr>
        <xdr:cNvPr id="653" name="テキスト ボックス 652"/>
        <xdr:cNvSpPr txBox="1"/>
      </xdr:nvSpPr>
      <xdr:spPr>
        <a:xfrm>
          <a:off x="13468428"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52739</xdr:rowOff>
    </xdr:from>
    <xdr:to>
      <xdr:col>67</xdr:col>
      <xdr:colOff>101600</xdr:colOff>
      <xdr:row>78</xdr:row>
      <xdr:rowOff>154339</xdr:rowOff>
    </xdr:to>
    <xdr:sp macro="" textlink="">
      <xdr:nvSpPr>
        <xdr:cNvPr id="654" name="フローチャート: 判断 653"/>
        <xdr:cNvSpPr/>
      </xdr:nvSpPr>
      <xdr:spPr>
        <a:xfrm>
          <a:off x="12763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145466</xdr:rowOff>
    </xdr:from>
    <xdr:ext cx="469744" cy="259045"/>
    <xdr:sp macro="" textlink="">
      <xdr:nvSpPr>
        <xdr:cNvPr id="655" name="テキスト ボックス 654"/>
        <xdr:cNvSpPr txBox="1"/>
      </xdr:nvSpPr>
      <xdr:spPr>
        <a:xfrm>
          <a:off x="12579428"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33286</xdr:rowOff>
    </xdr:from>
    <xdr:to>
      <xdr:col>85</xdr:col>
      <xdr:colOff>177800</xdr:colOff>
      <xdr:row>76</xdr:row>
      <xdr:rowOff>134886</xdr:rowOff>
    </xdr:to>
    <xdr:sp macro="" textlink="">
      <xdr:nvSpPr>
        <xdr:cNvPr id="661" name="楕円 660"/>
        <xdr:cNvSpPr/>
      </xdr:nvSpPr>
      <xdr:spPr>
        <a:xfrm>
          <a:off x="16268700" y="130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56163</xdr:rowOff>
    </xdr:from>
    <xdr:ext cx="534377" cy="259045"/>
    <xdr:sp macro="" textlink="">
      <xdr:nvSpPr>
        <xdr:cNvPr id="662" name="災害復旧費該当値テキスト"/>
        <xdr:cNvSpPr txBox="1"/>
      </xdr:nvSpPr>
      <xdr:spPr>
        <a:xfrm>
          <a:off x="16370300" y="1291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128498</xdr:rowOff>
    </xdr:from>
    <xdr:to>
      <xdr:col>81</xdr:col>
      <xdr:colOff>101600</xdr:colOff>
      <xdr:row>73</xdr:row>
      <xdr:rowOff>58648</xdr:rowOff>
    </xdr:to>
    <xdr:sp macro="" textlink="">
      <xdr:nvSpPr>
        <xdr:cNvPr id="663" name="楕円 662"/>
        <xdr:cNvSpPr/>
      </xdr:nvSpPr>
      <xdr:spPr>
        <a:xfrm>
          <a:off x="15430500" y="124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75175</xdr:rowOff>
    </xdr:from>
    <xdr:ext cx="599010" cy="259045"/>
    <xdr:sp macro="" textlink="">
      <xdr:nvSpPr>
        <xdr:cNvPr id="664" name="テキスト ボックス 663"/>
        <xdr:cNvSpPr txBox="1"/>
      </xdr:nvSpPr>
      <xdr:spPr>
        <a:xfrm>
          <a:off x="15181795" y="1224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170588</xdr:rowOff>
    </xdr:from>
    <xdr:to>
      <xdr:col>76</xdr:col>
      <xdr:colOff>165100</xdr:colOff>
      <xdr:row>72</xdr:row>
      <xdr:rowOff>100738</xdr:rowOff>
    </xdr:to>
    <xdr:sp macro="" textlink="">
      <xdr:nvSpPr>
        <xdr:cNvPr id="665" name="楕円 664"/>
        <xdr:cNvSpPr/>
      </xdr:nvSpPr>
      <xdr:spPr>
        <a:xfrm>
          <a:off x="14541500" y="123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117265</xdr:rowOff>
    </xdr:from>
    <xdr:ext cx="599010" cy="259045"/>
    <xdr:sp macro="" textlink="">
      <xdr:nvSpPr>
        <xdr:cNvPr id="666" name="テキスト ボックス 665"/>
        <xdr:cNvSpPr txBox="1"/>
      </xdr:nvSpPr>
      <xdr:spPr>
        <a:xfrm>
          <a:off x="14292795" y="12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120872</xdr:rowOff>
    </xdr:from>
    <xdr:to>
      <xdr:col>72</xdr:col>
      <xdr:colOff>38100</xdr:colOff>
      <xdr:row>73</xdr:row>
      <xdr:rowOff>51022</xdr:rowOff>
    </xdr:to>
    <xdr:sp macro="" textlink="">
      <xdr:nvSpPr>
        <xdr:cNvPr id="667" name="楕円 666"/>
        <xdr:cNvSpPr/>
      </xdr:nvSpPr>
      <xdr:spPr>
        <a:xfrm>
          <a:off x="13652500" y="124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67549</xdr:rowOff>
    </xdr:from>
    <xdr:ext cx="599010" cy="259045"/>
    <xdr:sp macro="" textlink="">
      <xdr:nvSpPr>
        <xdr:cNvPr id="668" name="テキスト ボックス 667"/>
        <xdr:cNvSpPr txBox="1"/>
      </xdr:nvSpPr>
      <xdr:spPr>
        <a:xfrm>
          <a:off x="13403795" y="1224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67339</xdr:rowOff>
    </xdr:from>
    <xdr:to>
      <xdr:col>67</xdr:col>
      <xdr:colOff>101600</xdr:colOff>
      <xdr:row>70</xdr:row>
      <xdr:rowOff>168939</xdr:rowOff>
    </xdr:to>
    <xdr:sp macro="" textlink="">
      <xdr:nvSpPr>
        <xdr:cNvPr id="669" name="楕円 668"/>
        <xdr:cNvSpPr/>
      </xdr:nvSpPr>
      <xdr:spPr>
        <a:xfrm>
          <a:off x="12763500" y="1206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14016</xdr:rowOff>
    </xdr:from>
    <xdr:ext cx="599010" cy="259045"/>
    <xdr:sp macro="" textlink="">
      <xdr:nvSpPr>
        <xdr:cNvPr id="670" name="テキスト ボックス 669"/>
        <xdr:cNvSpPr txBox="1"/>
      </xdr:nvSpPr>
      <xdr:spPr>
        <a:xfrm>
          <a:off x="12514795" y="1184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94" name="直線コネクタ 693"/>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95"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96" name="直線コネクタ 695"/>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7"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8" name="直線コネクタ 697"/>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169241</xdr:rowOff>
    </xdr:from>
    <xdr:to>
      <xdr:col>85</xdr:col>
      <xdr:colOff>127000</xdr:colOff>
      <xdr:row>95</xdr:row>
      <xdr:rowOff>15481</xdr:rowOff>
    </xdr:to>
    <xdr:cxnSp macro="">
      <xdr:nvCxnSpPr>
        <xdr:cNvPr id="699" name="直線コネクタ 698"/>
        <xdr:cNvCxnSpPr/>
      </xdr:nvCxnSpPr>
      <xdr:spPr>
        <a:xfrm flipV="1">
          <a:off x="15481300" y="16285541"/>
          <a:ext cx="838200" cy="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700"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701" name="フローチャート: 判断 700"/>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15481</xdr:rowOff>
    </xdr:from>
    <xdr:to>
      <xdr:col>81</xdr:col>
      <xdr:colOff>50800</xdr:colOff>
      <xdr:row>95</xdr:row>
      <xdr:rowOff>25933</xdr:rowOff>
    </xdr:to>
    <xdr:cxnSp macro="">
      <xdr:nvCxnSpPr>
        <xdr:cNvPr id="702" name="直線コネクタ 701"/>
        <xdr:cNvCxnSpPr/>
      </xdr:nvCxnSpPr>
      <xdr:spPr>
        <a:xfrm flipV="1">
          <a:off x="14592300" y="16303231"/>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703" name="フローチャート: 判断 702"/>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704" name="テキスト ボックス 703"/>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5677</xdr:rowOff>
    </xdr:from>
    <xdr:to>
      <xdr:col>76</xdr:col>
      <xdr:colOff>114300</xdr:colOff>
      <xdr:row>95</xdr:row>
      <xdr:rowOff>25933</xdr:rowOff>
    </xdr:to>
    <xdr:cxnSp macro="">
      <xdr:nvCxnSpPr>
        <xdr:cNvPr id="705" name="直線コネクタ 704"/>
        <xdr:cNvCxnSpPr/>
      </xdr:nvCxnSpPr>
      <xdr:spPr>
        <a:xfrm>
          <a:off x="13703300" y="16293427"/>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124994</xdr:rowOff>
    </xdr:from>
    <xdr:to>
      <xdr:col>76</xdr:col>
      <xdr:colOff>165100</xdr:colOff>
      <xdr:row>94</xdr:row>
      <xdr:rowOff>55144</xdr:rowOff>
    </xdr:to>
    <xdr:sp macro="" textlink="">
      <xdr:nvSpPr>
        <xdr:cNvPr id="706" name="フローチャート: 判断 705"/>
        <xdr:cNvSpPr/>
      </xdr:nvSpPr>
      <xdr:spPr>
        <a:xfrm>
          <a:off x="14541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71671</xdr:rowOff>
    </xdr:from>
    <xdr:ext cx="534377" cy="259045"/>
    <xdr:sp macro="" textlink="">
      <xdr:nvSpPr>
        <xdr:cNvPr id="707" name="テキスト ボックス 706"/>
        <xdr:cNvSpPr txBox="1"/>
      </xdr:nvSpPr>
      <xdr:spPr>
        <a:xfrm>
          <a:off x="14325111" y="15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5677</xdr:rowOff>
    </xdr:from>
    <xdr:to>
      <xdr:col>71</xdr:col>
      <xdr:colOff>177800</xdr:colOff>
      <xdr:row>95</xdr:row>
      <xdr:rowOff>33910</xdr:rowOff>
    </xdr:to>
    <xdr:cxnSp macro="">
      <xdr:nvCxnSpPr>
        <xdr:cNvPr id="708" name="直線コネクタ 707"/>
        <xdr:cNvCxnSpPr/>
      </xdr:nvCxnSpPr>
      <xdr:spPr>
        <a:xfrm flipV="1">
          <a:off x="12814300" y="16293427"/>
          <a:ext cx="8890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9" name="フローチャート: 判断 708"/>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10" name="テキスト ボックス 709"/>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11" name="フローチャート: 判断 710"/>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12" name="テキスト ボックス 711"/>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118441</xdr:rowOff>
    </xdr:from>
    <xdr:to>
      <xdr:col>85</xdr:col>
      <xdr:colOff>177800</xdr:colOff>
      <xdr:row>95</xdr:row>
      <xdr:rowOff>48591</xdr:rowOff>
    </xdr:to>
    <xdr:sp macro="" textlink="">
      <xdr:nvSpPr>
        <xdr:cNvPr id="718" name="楕円 717"/>
        <xdr:cNvSpPr/>
      </xdr:nvSpPr>
      <xdr:spPr>
        <a:xfrm>
          <a:off x="16268700" y="162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141318</xdr:rowOff>
    </xdr:from>
    <xdr:ext cx="534377" cy="259045"/>
    <xdr:sp macro="" textlink="">
      <xdr:nvSpPr>
        <xdr:cNvPr id="719" name="公債費該当値テキスト"/>
        <xdr:cNvSpPr txBox="1"/>
      </xdr:nvSpPr>
      <xdr:spPr>
        <a:xfrm>
          <a:off x="16370300" y="160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136131</xdr:rowOff>
    </xdr:from>
    <xdr:to>
      <xdr:col>81</xdr:col>
      <xdr:colOff>101600</xdr:colOff>
      <xdr:row>95</xdr:row>
      <xdr:rowOff>66281</xdr:rowOff>
    </xdr:to>
    <xdr:sp macro="" textlink="">
      <xdr:nvSpPr>
        <xdr:cNvPr id="720" name="楕円 719"/>
        <xdr:cNvSpPr/>
      </xdr:nvSpPr>
      <xdr:spPr>
        <a:xfrm>
          <a:off x="15430500" y="162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82808</xdr:rowOff>
    </xdr:from>
    <xdr:ext cx="534377" cy="259045"/>
    <xdr:sp macro="" textlink="">
      <xdr:nvSpPr>
        <xdr:cNvPr id="721" name="テキスト ボックス 720"/>
        <xdr:cNvSpPr txBox="1"/>
      </xdr:nvSpPr>
      <xdr:spPr>
        <a:xfrm>
          <a:off x="15214111" y="160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146583</xdr:rowOff>
    </xdr:from>
    <xdr:to>
      <xdr:col>76</xdr:col>
      <xdr:colOff>165100</xdr:colOff>
      <xdr:row>95</xdr:row>
      <xdr:rowOff>76733</xdr:rowOff>
    </xdr:to>
    <xdr:sp macro="" textlink="">
      <xdr:nvSpPr>
        <xdr:cNvPr id="722" name="楕円 721"/>
        <xdr:cNvSpPr/>
      </xdr:nvSpPr>
      <xdr:spPr>
        <a:xfrm>
          <a:off x="14541500" y="162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67860</xdr:rowOff>
    </xdr:from>
    <xdr:ext cx="534377" cy="259045"/>
    <xdr:sp macro="" textlink="">
      <xdr:nvSpPr>
        <xdr:cNvPr id="723" name="テキスト ボックス 722"/>
        <xdr:cNvSpPr txBox="1"/>
      </xdr:nvSpPr>
      <xdr:spPr>
        <a:xfrm>
          <a:off x="14325111" y="163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126327</xdr:rowOff>
    </xdr:from>
    <xdr:to>
      <xdr:col>72</xdr:col>
      <xdr:colOff>38100</xdr:colOff>
      <xdr:row>95</xdr:row>
      <xdr:rowOff>56477</xdr:rowOff>
    </xdr:to>
    <xdr:sp macro="" textlink="">
      <xdr:nvSpPr>
        <xdr:cNvPr id="724" name="楕円 723"/>
        <xdr:cNvSpPr/>
      </xdr:nvSpPr>
      <xdr:spPr>
        <a:xfrm>
          <a:off x="13652500" y="162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47604</xdr:rowOff>
    </xdr:from>
    <xdr:ext cx="534377" cy="259045"/>
    <xdr:sp macro="" textlink="">
      <xdr:nvSpPr>
        <xdr:cNvPr id="725" name="テキスト ボックス 724"/>
        <xdr:cNvSpPr txBox="1"/>
      </xdr:nvSpPr>
      <xdr:spPr>
        <a:xfrm>
          <a:off x="13436111" y="163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154560</xdr:rowOff>
    </xdr:from>
    <xdr:to>
      <xdr:col>67</xdr:col>
      <xdr:colOff>101600</xdr:colOff>
      <xdr:row>95</xdr:row>
      <xdr:rowOff>84710</xdr:rowOff>
    </xdr:to>
    <xdr:sp macro="" textlink="">
      <xdr:nvSpPr>
        <xdr:cNvPr id="726" name="楕円 725"/>
        <xdr:cNvSpPr/>
      </xdr:nvSpPr>
      <xdr:spPr>
        <a:xfrm>
          <a:off x="12763500" y="162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75837</xdr:rowOff>
    </xdr:from>
    <xdr:ext cx="534377" cy="259045"/>
    <xdr:sp macro="" textlink="">
      <xdr:nvSpPr>
        <xdr:cNvPr id="727" name="テキスト ボックス 726"/>
        <xdr:cNvSpPr txBox="1"/>
      </xdr:nvSpPr>
      <xdr:spPr>
        <a:xfrm>
          <a:off x="12547111" y="163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9" name="直線コネクタ 748"/>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50"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52"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53" name="直線コネクタ 752"/>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55"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56" name="フローチャート: 判断 755"/>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8" name="フローチャート: 判断 757"/>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9" name="テキスト ボックス 758"/>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56438</xdr:rowOff>
    </xdr:from>
    <xdr:to>
      <xdr:col>107</xdr:col>
      <xdr:colOff>101600</xdr:colOff>
      <xdr:row>38</xdr:row>
      <xdr:rowOff>158038</xdr:rowOff>
    </xdr:to>
    <xdr:sp macro="" textlink="">
      <xdr:nvSpPr>
        <xdr:cNvPr id="761" name="フローチャート: 判断 760"/>
        <xdr:cNvSpPr/>
      </xdr:nvSpPr>
      <xdr:spPr>
        <a:xfrm>
          <a:off x="20383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3116</xdr:rowOff>
    </xdr:from>
    <xdr:ext cx="378565" cy="259045"/>
    <xdr:sp macro="" textlink="">
      <xdr:nvSpPr>
        <xdr:cNvPr id="762" name="テキスト ボックス 761"/>
        <xdr:cNvSpPr txBox="1"/>
      </xdr:nvSpPr>
      <xdr:spPr>
        <a:xfrm>
          <a:off x="20245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64" name="フローチャート: 判断 763"/>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65" name="テキスト ボックス 764"/>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66" name="フローチャート: 判断 765"/>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7" name="テキスト ボックス 766"/>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74"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3" name="直線コネクタ 79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4" name="テキスト ボックス 79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6" name="テキスト ボックス 795"/>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7" name="直線コネクタ 79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8" name="テキスト ボックス 797"/>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0" name="テキスト ボックス 799"/>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802" name="直線コネクタ 801"/>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803"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5"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6" name="直線コネクタ 805"/>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7" name="直線コネクタ 806"/>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8"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9" name="フローチャート: 判断 808"/>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0" name="直線コネクタ 809"/>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11" name="フローチャート: 判断 810"/>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12" name="テキスト ボックス 811"/>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3" name="直線コネクタ 812"/>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163195</xdr:rowOff>
    </xdr:from>
    <xdr:to>
      <xdr:col>107</xdr:col>
      <xdr:colOff>101600</xdr:colOff>
      <xdr:row>56</xdr:row>
      <xdr:rowOff>93345</xdr:rowOff>
    </xdr:to>
    <xdr:sp macro="" textlink="">
      <xdr:nvSpPr>
        <xdr:cNvPr id="814" name="フローチャート: 判断 813"/>
        <xdr:cNvSpPr/>
      </xdr:nvSpPr>
      <xdr:spPr>
        <a:xfrm>
          <a:off x="203835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54</xdr:row>
      <xdr:rowOff>109872</xdr:rowOff>
    </xdr:from>
    <xdr:ext cx="313932" cy="259045"/>
    <xdr:sp macro="" textlink="">
      <xdr:nvSpPr>
        <xdr:cNvPr id="815" name="テキスト ボックス 814"/>
        <xdr:cNvSpPr txBox="1"/>
      </xdr:nvSpPr>
      <xdr:spPr>
        <a:xfrm>
          <a:off x="20277333" y="9368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6" name="直線コネクタ 815"/>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7" name="フローチャート: 判断 816"/>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8" name="テキスト ボックス 817"/>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9" name="フローチャート: 判断 818"/>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20" name="テキスト ボックス 819"/>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6" name="楕円 825"/>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7"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8" name="楕円 827"/>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9" name="テキスト ボックス 82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0" name="楕円 829"/>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1" name="テキスト ボックス 830"/>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2" name="楕円 831"/>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3" name="テキスト ボックス 832"/>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4" name="楕円 833"/>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5" name="テキスト ボックス 834"/>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1,082,197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円となっています。</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農林水産業費・土木費・災害復旧費について、類似団体の平均を大きく超過しているのは、東日本大震災からの復旧・復興事業等に係る臨時的経費が平常時より大幅に増額していることが要因であります。</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この傾向については、復興事業の進捗により減少していくことが見込まれるものの、平成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年度までは、類似団体との比較においては高い値に位置することが予想されます。</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また、消防費と教育費の大幅な減の要因は、防災センター整備事業と被災小中学校の移転事業の事業完了によるものであります。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岩手県大船渡市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　：　復旧・復興事業の財政措置に係る震災復興特別交付税の交付などの要因で基金残高が増加し、平成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49.75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％となります。</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　：　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年度は、歳入額の減が歳出額の減を上回ったため、実質収支額が大きく減額となったことから、前年度比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11.06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％となります。</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　：　昨年度は積立金と積立金取崩額が僅少の額となったことにより増となりましたが、平成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年度においては単年度収支の減が大きかったため、前年度比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岩手県大船渡市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一般会計　：　東日本大震災以前は</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％台の水準を維持していましたが、平成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年度においても復旧・復興予算の影響で</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12.04</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％となります。</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水道事業会計　：　徹底した経費節減、有収率向上対策及び収納対策により、県内でも上位の低廉な料金体系を維持しつつ、</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％台の水準を維持しています。</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国民健康保険特別会計（事業勘定）　：　一般会計からの繰入で財政運営を行っていることから</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％以下の水準に留まっています。</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漁業集落排水事業特別会計　：　一般会計からの繰入で財政運営を行っていることから</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％以下の水準に留まっています。</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介護保険特別会計（保険事業勘定）　：　一般会計からの繰入で財政運営を行っていることから</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％以下の水準に留まっています。</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公共下水道事業特別会計　：　一般会計からの繰入で財政運営を行っていることから</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％以下の水準に留まっています。</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簡易水道事業特別会計　：　一般会計からの繰入で財政運営を行っていることから</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％以下の水準に留まっています。</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介護保険特別会計（介護サービス事業勘定）　：　一般会計からの繰入で財政運営を行っていることから</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％以下の水準に留まっています。</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その他（赤字）　：　</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その他（黒字）　：　国民健康保険特別会計（診療施設勘定）など一般会計からの繰入で財政運営を行っていることから</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％以下の水準に留まっています。</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44348857</v>
      </c>
      <c r="BO4" s="372"/>
      <c r="BP4" s="372"/>
      <c r="BQ4" s="372"/>
      <c r="BR4" s="372"/>
      <c r="BS4" s="372"/>
      <c r="BT4" s="372"/>
      <c r="BU4" s="373"/>
      <c r="BV4" s="371">
        <v>62096340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12</v>
      </c>
      <c r="CU4" s="378"/>
      <c r="CV4" s="378"/>
      <c r="CW4" s="378"/>
      <c r="CX4" s="378"/>
      <c r="CY4" s="378"/>
      <c r="CZ4" s="378"/>
      <c r="DA4" s="379"/>
      <c r="DB4" s="377">
        <v>23.1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40327005</v>
      </c>
      <c r="BO5" s="409"/>
      <c r="BP5" s="409"/>
      <c r="BQ5" s="409"/>
      <c r="BR5" s="409"/>
      <c r="BS5" s="409"/>
      <c r="BT5" s="409"/>
      <c r="BU5" s="410"/>
      <c r="BV5" s="408">
        <v>56524636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92.6</v>
      </c>
      <c r="CU5" s="406"/>
      <c r="CV5" s="406"/>
      <c r="CW5" s="406"/>
      <c r="CX5" s="406"/>
      <c r="CY5" s="406"/>
      <c r="CZ5" s="406"/>
      <c r="DA5" s="407"/>
      <c r="DB5" s="405">
        <v>92.7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4021852</v>
      </c>
      <c r="BO6" s="409"/>
      <c r="BP6" s="409"/>
      <c r="BQ6" s="409"/>
      <c r="BR6" s="409"/>
      <c r="BS6" s="409"/>
      <c r="BT6" s="409"/>
      <c r="BU6" s="410"/>
      <c r="BV6" s="408">
        <v>5571704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97.8</v>
      </c>
      <c r="CU6" s="446"/>
      <c r="CV6" s="446"/>
      <c r="CW6" s="446"/>
      <c r="CX6" s="446"/>
      <c r="CY6" s="446"/>
      <c r="CZ6" s="446"/>
      <c r="DA6" s="447"/>
      <c r="DB6" s="445">
        <v>97.4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2701931</v>
      </c>
      <c r="BO7" s="409"/>
      <c r="BP7" s="409"/>
      <c r="BQ7" s="409"/>
      <c r="BR7" s="409"/>
      <c r="BS7" s="409"/>
      <c r="BT7" s="409"/>
      <c r="BU7" s="410"/>
      <c r="BV7" s="408">
        <v>3039832</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10958052</v>
      </c>
      <c r="CU7" s="409"/>
      <c r="CV7" s="409"/>
      <c r="CW7" s="409"/>
      <c r="CX7" s="409"/>
      <c r="CY7" s="409"/>
      <c r="CZ7" s="409"/>
      <c r="DA7" s="410"/>
      <c r="DB7" s="408">
        <v>10955642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95</v>
      </c>
      <c r="AV8" s="441"/>
      <c r="AW8" s="441"/>
      <c r="AX8" s="441"/>
      <c r="AY8" s="442" t="s">
        <v>103</v>
      </c>
      <c r="AZ8" s="443"/>
      <c r="BA8" s="443"/>
      <c r="BB8" s="443"/>
      <c r="BC8" s="443"/>
      <c r="BD8" s="443"/>
      <c r="BE8" s="443"/>
      <c r="BF8" s="443"/>
      <c r="BG8" s="443"/>
      <c r="BH8" s="443"/>
      <c r="BI8" s="443"/>
      <c r="BJ8" s="443"/>
      <c r="BK8" s="443"/>
      <c r="BL8" s="443"/>
      <c r="BM8" s="444"/>
      <c r="BN8" s="408">
        <v>1319921</v>
      </c>
      <c r="BO8" s="409"/>
      <c r="BP8" s="409"/>
      <c r="BQ8" s="409"/>
      <c r="BR8" s="409"/>
      <c r="BS8" s="409"/>
      <c r="BT8" s="409"/>
      <c r="BU8" s="410"/>
      <c r="BV8" s="408">
        <v>2531872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0.46</v>
      </c>
      <c r="CU8" s="449"/>
      <c r="CV8" s="449"/>
      <c r="CW8" s="449"/>
      <c r="CX8" s="449"/>
      <c r="CY8" s="449"/>
      <c r="CZ8" s="449"/>
      <c r="DA8" s="450"/>
      <c r="DB8" s="448">
        <v>0.46</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38058</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-1211951</v>
      </c>
      <c r="BO9" s="409"/>
      <c r="BP9" s="409"/>
      <c r="BQ9" s="409"/>
      <c r="BR9" s="409"/>
      <c r="BS9" s="409"/>
      <c r="BT9" s="409"/>
      <c r="BU9" s="410"/>
      <c r="BV9" s="408">
        <v>-506138</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9.6</v>
      </c>
      <c r="CU9" s="406"/>
      <c r="CV9" s="406"/>
      <c r="CW9" s="406"/>
      <c r="CX9" s="406"/>
      <c r="CY9" s="406"/>
      <c r="CZ9" s="406"/>
      <c r="DA9" s="407"/>
      <c r="DB9" s="405">
        <v>8.1999999999999993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40737</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95</v>
      </c>
      <c r="AV10" s="441"/>
      <c r="AW10" s="441"/>
      <c r="AX10" s="441"/>
      <c r="AY10" s="442" t="s">
        <v>113</v>
      </c>
      <c r="AZ10" s="443"/>
      <c r="BA10" s="443"/>
      <c r="BB10" s="443"/>
      <c r="BC10" s="443"/>
      <c r="BD10" s="443"/>
      <c r="BE10" s="443"/>
      <c r="BF10" s="443"/>
      <c r="BG10" s="443"/>
      <c r="BH10" s="443"/>
      <c r="BI10" s="443"/>
      <c r="BJ10" s="443"/>
      <c r="BK10" s="443"/>
      <c r="BL10" s="443"/>
      <c r="BM10" s="444"/>
      <c r="BN10" s="408">
        <v>967998</v>
      </c>
      <c r="BO10" s="409"/>
      <c r="BP10" s="409"/>
      <c r="BQ10" s="409"/>
      <c r="BR10" s="409"/>
      <c r="BS10" s="409"/>
      <c r="BT10" s="409"/>
      <c r="BU10" s="410"/>
      <c r="BV10" s="408">
        <v>1424455</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29350</v>
      </c>
      <c r="BO11" s="409"/>
      <c r="BP11" s="409"/>
      <c r="BQ11" s="409"/>
      <c r="BR11" s="409"/>
      <c r="BS11" s="409"/>
      <c r="BT11" s="409"/>
      <c r="BU11" s="410"/>
      <c r="BV11" s="408">
        <v>27590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37264</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118</v>
      </c>
      <c r="AV12" s="441"/>
      <c r="AW12" s="441"/>
      <c r="AX12" s="441"/>
      <c r="AY12" s="442" t="s">
        <v>127</v>
      </c>
      <c r="AZ12" s="443"/>
      <c r="BA12" s="443"/>
      <c r="BB12" s="443"/>
      <c r="BC12" s="443"/>
      <c r="BD12" s="443"/>
      <c r="BE12" s="443"/>
      <c r="BF12" s="443"/>
      <c r="BG12" s="443"/>
      <c r="BH12" s="443"/>
      <c r="BI12" s="443"/>
      <c r="BJ12" s="443"/>
      <c r="BK12" s="443"/>
      <c r="BL12" s="443"/>
      <c r="BM12" s="444"/>
      <c r="BN12" s="408">
        <v>672068</v>
      </c>
      <c r="BO12" s="409"/>
      <c r="BP12" s="409"/>
      <c r="BQ12" s="409"/>
      <c r="BR12" s="409"/>
      <c r="BS12" s="409"/>
      <c r="BT12" s="409"/>
      <c r="BU12" s="410"/>
      <c r="BV12" s="408">
        <v>1452650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129</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36906</v>
      </c>
      <c r="S13" s="490"/>
      <c r="T13" s="490"/>
      <c r="U13" s="490"/>
      <c r="V13" s="491"/>
      <c r="W13" s="424" t="s">
        <v>131</v>
      </c>
      <c r="X13" s="425"/>
      <c r="Y13" s="425"/>
      <c r="Z13" s="425"/>
      <c r="AA13" s="425"/>
      <c r="AB13" s="415"/>
      <c r="AC13" s="459">
        <v>1393</v>
      </c>
      <c r="AD13" s="460"/>
      <c r="AE13" s="460"/>
      <c r="AF13" s="460"/>
      <c r="AG13" s="499"/>
      <c r="AH13" s="459">
        <v>1982</v>
      </c>
      <c r="AI13" s="460"/>
      <c r="AJ13" s="460"/>
      <c r="AK13" s="460"/>
      <c r="AL13" s="461"/>
      <c r="AM13" s="437" t="s">
        <v>132</v>
      </c>
      <c r="AN13" s="438"/>
      <c r="AO13" s="438"/>
      <c r="AP13" s="438"/>
      <c r="AQ13" s="438"/>
      <c r="AR13" s="438"/>
      <c r="AS13" s="438"/>
      <c r="AT13" s="439"/>
      <c r="AU13" s="440" t="s">
        <v>118</v>
      </c>
      <c r="AV13" s="441"/>
      <c r="AW13" s="441"/>
      <c r="AX13" s="441"/>
      <c r="AY13" s="442" t="s">
        <v>133</v>
      </c>
      <c r="AZ13" s="443"/>
      <c r="BA13" s="443"/>
      <c r="BB13" s="443"/>
      <c r="BC13" s="443"/>
      <c r="BD13" s="443"/>
      <c r="BE13" s="443"/>
      <c r="BF13" s="443"/>
      <c r="BG13" s="443"/>
      <c r="BH13" s="443"/>
      <c r="BI13" s="443"/>
      <c r="BJ13" s="443"/>
      <c r="BK13" s="443"/>
      <c r="BL13" s="443"/>
      <c r="BM13" s="444"/>
      <c r="BN13" s="408">
        <v>-886671</v>
      </c>
      <c r="BO13" s="409"/>
      <c r="BP13" s="409"/>
      <c r="BQ13" s="409"/>
      <c r="BR13" s="409"/>
      <c r="BS13" s="409"/>
      <c r="BT13" s="409"/>
      <c r="BU13" s="410"/>
      <c r="BV13" s="408">
        <v>-506743</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10.8</v>
      </c>
      <c r="CU13" s="406"/>
      <c r="CV13" s="406"/>
      <c r="CW13" s="406"/>
      <c r="CX13" s="406"/>
      <c r="CY13" s="406"/>
      <c r="CZ13" s="406"/>
      <c r="DA13" s="407"/>
      <c r="DB13" s="405">
        <v>10.6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37891</v>
      </c>
      <c r="S14" s="490"/>
      <c r="T14" s="490"/>
      <c r="U14" s="490"/>
      <c r="V14" s="491"/>
      <c r="W14" s="398"/>
      <c r="X14" s="399"/>
      <c r="Y14" s="399"/>
      <c r="Z14" s="399"/>
      <c r="AA14" s="399"/>
      <c r="AB14" s="388"/>
      <c r="AC14" s="492">
        <v>7.5</v>
      </c>
      <c r="AD14" s="493"/>
      <c r="AE14" s="493"/>
      <c r="AF14" s="493"/>
      <c r="AG14" s="494"/>
      <c r="AH14" s="492">
        <v>10.6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95</v>
      </c>
      <c r="CU14" s="504"/>
      <c r="CV14" s="504"/>
      <c r="CW14" s="504"/>
      <c r="CX14" s="504"/>
      <c r="CY14" s="504"/>
      <c r="CZ14" s="504"/>
      <c r="DA14" s="505"/>
      <c r="DB14" s="503">
        <v>113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130</v>
      </c>
      <c r="N15" s="497"/>
      <c r="O15" s="497"/>
      <c r="P15" s="497"/>
      <c r="Q15" s="498"/>
      <c r="R15" s="489">
        <v>37547</v>
      </c>
      <c r="S15" s="490"/>
      <c r="T15" s="490"/>
      <c r="U15" s="490"/>
      <c r="V15" s="491"/>
      <c r="W15" s="424" t="s">
        <v>137</v>
      </c>
      <c r="X15" s="425"/>
      <c r="Y15" s="425"/>
      <c r="Z15" s="425"/>
      <c r="AA15" s="425"/>
      <c r="AB15" s="415"/>
      <c r="AC15" s="459">
        <v>5585</v>
      </c>
      <c r="AD15" s="460"/>
      <c r="AE15" s="460"/>
      <c r="AF15" s="460"/>
      <c r="AG15" s="499"/>
      <c r="AH15" s="459">
        <v>5449</v>
      </c>
      <c r="AI15" s="460"/>
      <c r="AJ15" s="460"/>
      <c r="AK15" s="460"/>
      <c r="AL15" s="461"/>
      <c r="AM15" s="437"/>
      <c r="AN15" s="438"/>
      <c r="AO15" s="438"/>
      <c r="AP15" s="438"/>
      <c r="AQ15" s="438"/>
      <c r="AR15" s="438"/>
      <c r="AS15" s="438"/>
      <c r="AT15" s="439"/>
      <c r="AU15" s="440"/>
      <c r="AV15" s="441"/>
      <c r="AW15" s="441"/>
      <c r="AX15" s="441"/>
      <c r="AY15" s="368" t="s">
        <v>138</v>
      </c>
      <c r="AZ15" s="369"/>
      <c r="BA15" s="369"/>
      <c r="BB15" s="369"/>
      <c r="BC15" s="369"/>
      <c r="BD15" s="369"/>
      <c r="BE15" s="369"/>
      <c r="BF15" s="369"/>
      <c r="BG15" s="369"/>
      <c r="BH15" s="369"/>
      <c r="BI15" s="369"/>
      <c r="BJ15" s="369"/>
      <c r="BK15" s="369"/>
      <c r="BL15" s="369"/>
      <c r="BM15" s="370"/>
      <c r="BN15" s="371">
        <v>4339298</v>
      </c>
      <c r="BO15" s="372"/>
      <c r="BP15" s="372"/>
      <c r="BQ15" s="372"/>
      <c r="BR15" s="372"/>
      <c r="BS15" s="372"/>
      <c r="BT15" s="372"/>
      <c r="BU15" s="373"/>
      <c r="BV15" s="371">
        <v>4183944</v>
      </c>
      <c r="BW15" s="372"/>
      <c r="BX15" s="372"/>
      <c r="BY15" s="372"/>
      <c r="BZ15" s="372"/>
      <c r="CA15" s="372"/>
      <c r="CB15" s="372"/>
      <c r="CC15" s="373"/>
      <c r="CD15" s="506" t="s">
        <v>139</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140</v>
      </c>
      <c r="M16" s="517"/>
      <c r="N16" s="517"/>
      <c r="O16" s="517"/>
      <c r="P16" s="517"/>
      <c r="Q16" s="518"/>
      <c r="R16" s="509" t="s">
        <v>141</v>
      </c>
      <c r="S16" s="510"/>
      <c r="T16" s="510"/>
      <c r="U16" s="510"/>
      <c r="V16" s="511"/>
      <c r="W16" s="398"/>
      <c r="X16" s="399"/>
      <c r="Y16" s="399"/>
      <c r="Z16" s="399"/>
      <c r="AA16" s="399"/>
      <c r="AB16" s="388"/>
      <c r="AC16" s="492">
        <v>30</v>
      </c>
      <c r="AD16" s="493"/>
      <c r="AE16" s="493"/>
      <c r="AF16" s="493"/>
      <c r="AG16" s="494"/>
      <c r="AH16" s="492">
        <v>29.2</v>
      </c>
      <c r="AI16" s="493"/>
      <c r="AJ16" s="493"/>
      <c r="AK16" s="493"/>
      <c r="AL16" s="495"/>
      <c r="AM16" s="437"/>
      <c r="AN16" s="438"/>
      <c r="AO16" s="438"/>
      <c r="AP16" s="438"/>
      <c r="AQ16" s="438"/>
      <c r="AR16" s="438"/>
      <c r="AS16" s="438"/>
      <c r="AT16" s="439"/>
      <c r="AU16" s="440"/>
      <c r="AV16" s="441"/>
      <c r="AW16" s="441"/>
      <c r="AX16" s="441"/>
      <c r="AY16" s="442" t="s">
        <v>142</v>
      </c>
      <c r="AZ16" s="443"/>
      <c r="BA16" s="443"/>
      <c r="BB16" s="443"/>
      <c r="BC16" s="443"/>
      <c r="BD16" s="443"/>
      <c r="BE16" s="443"/>
      <c r="BF16" s="443"/>
      <c r="BG16" s="443"/>
      <c r="BH16" s="443"/>
      <c r="BI16" s="443"/>
      <c r="BJ16" s="443"/>
      <c r="BK16" s="443"/>
      <c r="BL16" s="443"/>
      <c r="BM16" s="444"/>
      <c r="BN16" s="408">
        <v>9163838</v>
      </c>
      <c r="BO16" s="409"/>
      <c r="BP16" s="409"/>
      <c r="BQ16" s="409"/>
      <c r="BR16" s="409"/>
      <c r="BS16" s="409"/>
      <c r="BT16" s="409"/>
      <c r="BU16" s="410"/>
      <c r="BV16" s="408">
        <v>9221363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143</v>
      </c>
      <c r="N17" s="513"/>
      <c r="O17" s="513"/>
      <c r="P17" s="513"/>
      <c r="Q17" s="514"/>
      <c r="R17" s="509" t="s">
        <v>144</v>
      </c>
      <c r="S17" s="510"/>
      <c r="T17" s="510"/>
      <c r="U17" s="510"/>
      <c r="V17" s="511"/>
      <c r="W17" s="424" t="s">
        <v>145</v>
      </c>
      <c r="X17" s="425"/>
      <c r="Y17" s="425"/>
      <c r="Z17" s="425"/>
      <c r="AA17" s="425"/>
      <c r="AB17" s="415"/>
      <c r="AC17" s="459">
        <v>11625</v>
      </c>
      <c r="AD17" s="460"/>
      <c r="AE17" s="460"/>
      <c r="AF17" s="460"/>
      <c r="AG17" s="499"/>
      <c r="AH17" s="459">
        <v>11214</v>
      </c>
      <c r="AI17" s="460"/>
      <c r="AJ17" s="460"/>
      <c r="AK17" s="460"/>
      <c r="AL17" s="461"/>
      <c r="AM17" s="437"/>
      <c r="AN17" s="438"/>
      <c r="AO17" s="438"/>
      <c r="AP17" s="438"/>
      <c r="AQ17" s="438"/>
      <c r="AR17" s="438"/>
      <c r="AS17" s="438"/>
      <c r="AT17" s="439"/>
      <c r="AU17" s="440"/>
      <c r="AV17" s="441"/>
      <c r="AW17" s="441"/>
      <c r="AX17" s="441"/>
      <c r="AY17" s="442" t="s">
        <v>146</v>
      </c>
      <c r="AZ17" s="443"/>
      <c r="BA17" s="443"/>
      <c r="BB17" s="443"/>
      <c r="BC17" s="443"/>
      <c r="BD17" s="443"/>
      <c r="BE17" s="443"/>
      <c r="BF17" s="443"/>
      <c r="BG17" s="443"/>
      <c r="BH17" s="443"/>
      <c r="BI17" s="443"/>
      <c r="BJ17" s="443"/>
      <c r="BK17" s="443"/>
      <c r="BL17" s="443"/>
      <c r="BM17" s="444"/>
      <c r="BN17" s="408">
        <v>5539489</v>
      </c>
      <c r="BO17" s="409"/>
      <c r="BP17" s="409"/>
      <c r="BQ17" s="409"/>
      <c r="BR17" s="409"/>
      <c r="BS17" s="409"/>
      <c r="BT17" s="409"/>
      <c r="BU17" s="410"/>
      <c r="BV17" s="408">
        <v>5344533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147</v>
      </c>
      <c r="C18" s="451"/>
      <c r="D18" s="451"/>
      <c r="E18" s="520"/>
      <c r="F18" s="520"/>
      <c r="G18" s="520"/>
      <c r="H18" s="520"/>
      <c r="I18" s="520"/>
      <c r="J18" s="520"/>
      <c r="K18" s="520"/>
      <c r="L18" s="521">
        <v>322.51</v>
      </c>
      <c r="M18" s="521"/>
      <c r="N18" s="521"/>
      <c r="O18" s="521"/>
      <c r="P18" s="521"/>
      <c r="Q18" s="521"/>
      <c r="R18" s="522"/>
      <c r="S18" s="522"/>
      <c r="T18" s="522"/>
      <c r="U18" s="522"/>
      <c r="V18" s="523"/>
      <c r="W18" s="426"/>
      <c r="X18" s="427"/>
      <c r="Y18" s="427"/>
      <c r="Z18" s="427"/>
      <c r="AA18" s="427"/>
      <c r="AB18" s="418"/>
      <c r="AC18" s="524">
        <v>62.5</v>
      </c>
      <c r="AD18" s="525"/>
      <c r="AE18" s="525"/>
      <c r="AF18" s="525"/>
      <c r="AG18" s="526"/>
      <c r="AH18" s="524">
        <v>60.1</v>
      </c>
      <c r="AI18" s="525"/>
      <c r="AJ18" s="525"/>
      <c r="AK18" s="525"/>
      <c r="AL18" s="527"/>
      <c r="AM18" s="437"/>
      <c r="AN18" s="438"/>
      <c r="AO18" s="438"/>
      <c r="AP18" s="438"/>
      <c r="AQ18" s="438"/>
      <c r="AR18" s="438"/>
      <c r="AS18" s="438"/>
      <c r="AT18" s="439"/>
      <c r="AU18" s="440"/>
      <c r="AV18" s="441"/>
      <c r="AW18" s="441"/>
      <c r="AX18" s="441"/>
      <c r="AY18" s="442" t="s">
        <v>148</v>
      </c>
      <c r="AZ18" s="443"/>
      <c r="BA18" s="443"/>
      <c r="BB18" s="443"/>
      <c r="BC18" s="443"/>
      <c r="BD18" s="443"/>
      <c r="BE18" s="443"/>
      <c r="BF18" s="443"/>
      <c r="BG18" s="443"/>
      <c r="BH18" s="443"/>
      <c r="BI18" s="443"/>
      <c r="BJ18" s="443"/>
      <c r="BK18" s="443"/>
      <c r="BL18" s="443"/>
      <c r="BM18" s="444"/>
      <c r="BN18" s="408">
        <v>9922975</v>
      </c>
      <c r="BO18" s="409"/>
      <c r="BP18" s="409"/>
      <c r="BQ18" s="409"/>
      <c r="BR18" s="409"/>
      <c r="BS18" s="409"/>
      <c r="BT18" s="409"/>
      <c r="BU18" s="410"/>
      <c r="BV18" s="408">
        <v>10138500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149</v>
      </c>
      <c r="C19" s="451"/>
      <c r="D19" s="451"/>
      <c r="E19" s="520"/>
      <c r="F19" s="520"/>
      <c r="G19" s="520"/>
      <c r="H19" s="520"/>
      <c r="I19" s="520"/>
      <c r="J19" s="520"/>
      <c r="K19" s="520"/>
      <c r="L19" s="528">
        <v>118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150</v>
      </c>
      <c r="AZ19" s="443"/>
      <c r="BA19" s="443"/>
      <c r="BB19" s="443"/>
      <c r="BC19" s="443"/>
      <c r="BD19" s="443"/>
      <c r="BE19" s="443"/>
      <c r="BF19" s="443"/>
      <c r="BG19" s="443"/>
      <c r="BH19" s="443"/>
      <c r="BI19" s="443"/>
      <c r="BJ19" s="443"/>
      <c r="BK19" s="443"/>
      <c r="BL19" s="443"/>
      <c r="BM19" s="444"/>
      <c r="BN19" s="408">
        <v>21520485</v>
      </c>
      <c r="BO19" s="409"/>
      <c r="BP19" s="409"/>
      <c r="BQ19" s="409"/>
      <c r="BR19" s="409"/>
      <c r="BS19" s="409"/>
      <c r="BT19" s="409"/>
      <c r="BU19" s="410"/>
      <c r="BV19" s="408">
        <v>25358768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151</v>
      </c>
      <c r="C20" s="451"/>
      <c r="D20" s="451"/>
      <c r="E20" s="520"/>
      <c r="F20" s="520"/>
      <c r="G20" s="520"/>
      <c r="H20" s="520"/>
      <c r="I20" s="520"/>
      <c r="J20" s="520"/>
      <c r="K20" s="520"/>
      <c r="L20" s="528">
        <v>14807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152</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153</v>
      </c>
      <c r="C22" s="543"/>
      <c r="D22" s="544"/>
      <c r="E22" s="420" t="s">
        <v>1</v>
      </c>
      <c r="F22" s="425"/>
      <c r="G22" s="425"/>
      <c r="H22" s="425"/>
      <c r="I22" s="425"/>
      <c r="J22" s="425"/>
      <c r="K22" s="415"/>
      <c r="L22" s="420" t="s">
        <v>154</v>
      </c>
      <c r="M22" s="425"/>
      <c r="N22" s="425"/>
      <c r="O22" s="425"/>
      <c r="P22" s="415"/>
      <c r="Q22" s="551" t="s">
        <v>155</v>
      </c>
      <c r="R22" s="552"/>
      <c r="S22" s="552"/>
      <c r="T22" s="552"/>
      <c r="U22" s="552"/>
      <c r="V22" s="553"/>
      <c r="W22" s="557" t="s">
        <v>156</v>
      </c>
      <c r="X22" s="543"/>
      <c r="Y22" s="544"/>
      <c r="Z22" s="420" t="s">
        <v>1</v>
      </c>
      <c r="AA22" s="425"/>
      <c r="AB22" s="425"/>
      <c r="AC22" s="425"/>
      <c r="AD22" s="425"/>
      <c r="AE22" s="425"/>
      <c r="AF22" s="425"/>
      <c r="AG22" s="415"/>
      <c r="AH22" s="570" t="s">
        <v>157</v>
      </c>
      <c r="AI22" s="425"/>
      <c r="AJ22" s="425"/>
      <c r="AK22" s="425"/>
      <c r="AL22" s="415"/>
      <c r="AM22" s="570" t="s">
        <v>158</v>
      </c>
      <c r="AN22" s="571"/>
      <c r="AO22" s="571"/>
      <c r="AP22" s="571"/>
      <c r="AQ22" s="571"/>
      <c r="AR22" s="572"/>
      <c r="AS22" s="551" t="s">
        <v>155</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159</v>
      </c>
      <c r="AZ23" s="369"/>
      <c r="BA23" s="369"/>
      <c r="BB23" s="369"/>
      <c r="BC23" s="369"/>
      <c r="BD23" s="369"/>
      <c r="BE23" s="369"/>
      <c r="BF23" s="369"/>
      <c r="BG23" s="369"/>
      <c r="BH23" s="369"/>
      <c r="BI23" s="369"/>
      <c r="BJ23" s="369"/>
      <c r="BK23" s="369"/>
      <c r="BL23" s="369"/>
      <c r="BM23" s="370"/>
      <c r="BN23" s="408">
        <v>23481477</v>
      </c>
      <c r="BO23" s="409"/>
      <c r="BP23" s="409"/>
      <c r="BQ23" s="409"/>
      <c r="BR23" s="409"/>
      <c r="BS23" s="409"/>
      <c r="BT23" s="409"/>
      <c r="BU23" s="410"/>
      <c r="BV23" s="408">
        <v>24072067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160</v>
      </c>
      <c r="F24" s="438"/>
      <c r="G24" s="438"/>
      <c r="H24" s="438"/>
      <c r="I24" s="438"/>
      <c r="J24" s="438"/>
      <c r="K24" s="439"/>
      <c r="L24" s="459">
        <v>1</v>
      </c>
      <c r="M24" s="460"/>
      <c r="N24" s="460"/>
      <c r="O24" s="460"/>
      <c r="P24" s="499"/>
      <c r="Q24" s="459">
        <v>8160</v>
      </c>
      <c r="R24" s="460"/>
      <c r="S24" s="460"/>
      <c r="T24" s="460"/>
      <c r="U24" s="460"/>
      <c r="V24" s="499"/>
      <c r="W24" s="558"/>
      <c r="X24" s="546"/>
      <c r="Y24" s="547"/>
      <c r="Z24" s="458" t="s">
        <v>161</v>
      </c>
      <c r="AA24" s="438"/>
      <c r="AB24" s="438"/>
      <c r="AC24" s="438"/>
      <c r="AD24" s="438"/>
      <c r="AE24" s="438"/>
      <c r="AF24" s="438"/>
      <c r="AG24" s="439"/>
      <c r="AH24" s="459">
        <v>328</v>
      </c>
      <c r="AI24" s="460"/>
      <c r="AJ24" s="460"/>
      <c r="AK24" s="460"/>
      <c r="AL24" s="499"/>
      <c r="AM24" s="459">
        <v>1044352</v>
      </c>
      <c r="AN24" s="460"/>
      <c r="AO24" s="460"/>
      <c r="AP24" s="460"/>
      <c r="AQ24" s="460"/>
      <c r="AR24" s="499"/>
      <c r="AS24" s="459">
        <v>3184</v>
      </c>
      <c r="AT24" s="460"/>
      <c r="AU24" s="460"/>
      <c r="AV24" s="460"/>
      <c r="AW24" s="460"/>
      <c r="AX24" s="461"/>
      <c r="AY24" s="578" t="s">
        <v>162</v>
      </c>
      <c r="AZ24" s="579"/>
      <c r="BA24" s="579"/>
      <c r="BB24" s="579"/>
      <c r="BC24" s="579"/>
      <c r="BD24" s="579"/>
      <c r="BE24" s="579"/>
      <c r="BF24" s="579"/>
      <c r="BG24" s="579"/>
      <c r="BH24" s="579"/>
      <c r="BI24" s="579"/>
      <c r="BJ24" s="579"/>
      <c r="BK24" s="579"/>
      <c r="BL24" s="579"/>
      <c r="BM24" s="580"/>
      <c r="BN24" s="408">
        <v>11600466</v>
      </c>
      <c r="BO24" s="409"/>
      <c r="BP24" s="409"/>
      <c r="BQ24" s="409"/>
      <c r="BR24" s="409"/>
      <c r="BS24" s="409"/>
      <c r="BT24" s="409"/>
      <c r="BU24" s="410"/>
      <c r="BV24" s="408">
        <v>12069464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163</v>
      </c>
      <c r="F25" s="438"/>
      <c r="G25" s="438"/>
      <c r="H25" s="438"/>
      <c r="I25" s="438"/>
      <c r="J25" s="438"/>
      <c r="K25" s="439"/>
      <c r="L25" s="459">
        <v>2</v>
      </c>
      <c r="M25" s="460"/>
      <c r="N25" s="460"/>
      <c r="O25" s="460"/>
      <c r="P25" s="499"/>
      <c r="Q25" s="459">
        <v>6750</v>
      </c>
      <c r="R25" s="460"/>
      <c r="S25" s="460"/>
      <c r="T25" s="460"/>
      <c r="U25" s="460"/>
      <c r="V25" s="499"/>
      <c r="W25" s="558"/>
      <c r="X25" s="546"/>
      <c r="Y25" s="547"/>
      <c r="Z25" s="458" t="s">
        <v>164</v>
      </c>
      <c r="AA25" s="438"/>
      <c r="AB25" s="438"/>
      <c r="AC25" s="438"/>
      <c r="AD25" s="438"/>
      <c r="AE25" s="438"/>
      <c r="AF25" s="438"/>
      <c r="AG25" s="439"/>
      <c r="AH25" s="459" t="s">
        <v>129</v>
      </c>
      <c r="AI25" s="460"/>
      <c r="AJ25" s="460"/>
      <c r="AK25" s="460"/>
      <c r="AL25" s="499"/>
      <c r="AM25" s="459" t="s">
        <v>129</v>
      </c>
      <c r="AN25" s="460"/>
      <c r="AO25" s="460"/>
      <c r="AP25" s="460"/>
      <c r="AQ25" s="460"/>
      <c r="AR25" s="499"/>
      <c r="AS25" s="459" t="s">
        <v>129</v>
      </c>
      <c r="AT25" s="460"/>
      <c r="AU25" s="460"/>
      <c r="AV25" s="460"/>
      <c r="AW25" s="460"/>
      <c r="AX25" s="461"/>
      <c r="AY25" s="368" t="s">
        <v>165</v>
      </c>
      <c r="AZ25" s="369"/>
      <c r="BA25" s="369"/>
      <c r="BB25" s="369"/>
      <c r="BC25" s="369"/>
      <c r="BD25" s="369"/>
      <c r="BE25" s="369"/>
      <c r="BF25" s="369"/>
      <c r="BG25" s="369"/>
      <c r="BH25" s="369"/>
      <c r="BI25" s="369"/>
      <c r="BJ25" s="369"/>
      <c r="BK25" s="369"/>
      <c r="BL25" s="369"/>
      <c r="BM25" s="370"/>
      <c r="BN25" s="371">
        <v>10856040</v>
      </c>
      <c r="BO25" s="372"/>
      <c r="BP25" s="372"/>
      <c r="BQ25" s="372"/>
      <c r="BR25" s="372"/>
      <c r="BS25" s="372"/>
      <c r="BT25" s="372"/>
      <c r="BU25" s="373"/>
      <c r="BV25" s="371">
        <v>17249677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166</v>
      </c>
      <c r="F26" s="438"/>
      <c r="G26" s="438"/>
      <c r="H26" s="438"/>
      <c r="I26" s="438"/>
      <c r="J26" s="438"/>
      <c r="K26" s="439"/>
      <c r="L26" s="459">
        <v>1</v>
      </c>
      <c r="M26" s="460"/>
      <c r="N26" s="460"/>
      <c r="O26" s="460"/>
      <c r="P26" s="499"/>
      <c r="Q26" s="459">
        <v>5360</v>
      </c>
      <c r="R26" s="460"/>
      <c r="S26" s="460"/>
      <c r="T26" s="460"/>
      <c r="U26" s="460"/>
      <c r="V26" s="499"/>
      <c r="W26" s="558"/>
      <c r="X26" s="546"/>
      <c r="Y26" s="547"/>
      <c r="Z26" s="458" t="s">
        <v>167</v>
      </c>
      <c r="AA26" s="568"/>
      <c r="AB26" s="568"/>
      <c r="AC26" s="568"/>
      <c r="AD26" s="568"/>
      <c r="AE26" s="568"/>
      <c r="AF26" s="568"/>
      <c r="AG26" s="569"/>
      <c r="AH26" s="459">
        <v>32</v>
      </c>
      <c r="AI26" s="460"/>
      <c r="AJ26" s="460"/>
      <c r="AK26" s="460"/>
      <c r="AL26" s="499"/>
      <c r="AM26" s="459">
        <v>104512</v>
      </c>
      <c r="AN26" s="460"/>
      <c r="AO26" s="460"/>
      <c r="AP26" s="460"/>
      <c r="AQ26" s="460"/>
      <c r="AR26" s="499"/>
      <c r="AS26" s="459">
        <v>3266</v>
      </c>
      <c r="AT26" s="460"/>
      <c r="AU26" s="460"/>
      <c r="AV26" s="460"/>
      <c r="AW26" s="460"/>
      <c r="AX26" s="461"/>
      <c r="AY26" s="411" t="s">
        <v>168</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129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170</v>
      </c>
      <c r="F27" s="438"/>
      <c r="G27" s="438"/>
      <c r="H27" s="438"/>
      <c r="I27" s="438"/>
      <c r="J27" s="438"/>
      <c r="K27" s="439"/>
      <c r="L27" s="459">
        <v>1</v>
      </c>
      <c r="M27" s="460"/>
      <c r="N27" s="460"/>
      <c r="O27" s="460"/>
      <c r="P27" s="499"/>
      <c r="Q27" s="459">
        <v>3920</v>
      </c>
      <c r="R27" s="460"/>
      <c r="S27" s="460"/>
      <c r="T27" s="460"/>
      <c r="U27" s="460"/>
      <c r="V27" s="499"/>
      <c r="W27" s="558"/>
      <c r="X27" s="546"/>
      <c r="Y27" s="547"/>
      <c r="Z27" s="458" t="s">
        <v>171</v>
      </c>
      <c r="AA27" s="438"/>
      <c r="AB27" s="438"/>
      <c r="AC27" s="438"/>
      <c r="AD27" s="438"/>
      <c r="AE27" s="438"/>
      <c r="AF27" s="438"/>
      <c r="AG27" s="439"/>
      <c r="AH27" s="459">
        <v>14</v>
      </c>
      <c r="AI27" s="460"/>
      <c r="AJ27" s="460"/>
      <c r="AK27" s="460"/>
      <c r="AL27" s="499"/>
      <c r="AM27" s="459">
        <v>34604</v>
      </c>
      <c r="AN27" s="460"/>
      <c r="AO27" s="460"/>
      <c r="AP27" s="460"/>
      <c r="AQ27" s="460"/>
      <c r="AR27" s="499"/>
      <c r="AS27" s="459">
        <v>2472</v>
      </c>
      <c r="AT27" s="460"/>
      <c r="AU27" s="460"/>
      <c r="AV27" s="460"/>
      <c r="AW27" s="460"/>
      <c r="AX27" s="461"/>
      <c r="AY27" s="500" t="s">
        <v>172</v>
      </c>
      <c r="AZ27" s="501"/>
      <c r="BA27" s="501"/>
      <c r="BB27" s="501"/>
      <c r="BC27" s="501"/>
      <c r="BD27" s="501"/>
      <c r="BE27" s="501"/>
      <c r="BF27" s="501"/>
      <c r="BG27" s="501"/>
      <c r="BH27" s="501"/>
      <c r="BI27" s="501"/>
      <c r="BJ27" s="501"/>
      <c r="BK27" s="501"/>
      <c r="BL27" s="501"/>
      <c r="BM27" s="502"/>
      <c r="BN27" s="581">
        <v>528332</v>
      </c>
      <c r="BO27" s="582"/>
      <c r="BP27" s="582"/>
      <c r="BQ27" s="582"/>
      <c r="BR27" s="582"/>
      <c r="BS27" s="582"/>
      <c r="BT27" s="582"/>
      <c r="BU27" s="583"/>
      <c r="BV27" s="581">
        <v>528332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173</v>
      </c>
      <c r="F28" s="438"/>
      <c r="G28" s="438"/>
      <c r="H28" s="438"/>
      <c r="I28" s="438"/>
      <c r="J28" s="438"/>
      <c r="K28" s="439"/>
      <c r="L28" s="459">
        <v>1</v>
      </c>
      <c r="M28" s="460"/>
      <c r="N28" s="460"/>
      <c r="O28" s="460"/>
      <c r="P28" s="499"/>
      <c r="Q28" s="459">
        <v>3390</v>
      </c>
      <c r="R28" s="460"/>
      <c r="S28" s="460"/>
      <c r="T28" s="460"/>
      <c r="U28" s="460"/>
      <c r="V28" s="499"/>
      <c r="W28" s="558"/>
      <c r="X28" s="546"/>
      <c r="Y28" s="547"/>
      <c r="Z28" s="458" t="s">
        <v>174</v>
      </c>
      <c r="AA28" s="438"/>
      <c r="AB28" s="438"/>
      <c r="AC28" s="438"/>
      <c r="AD28" s="438"/>
      <c r="AE28" s="438"/>
      <c r="AF28" s="438"/>
      <c r="AG28" s="439"/>
      <c r="AH28" s="459" t="s">
        <v>121</v>
      </c>
      <c r="AI28" s="460"/>
      <c r="AJ28" s="460"/>
      <c r="AK28" s="460"/>
      <c r="AL28" s="499"/>
      <c r="AM28" s="459" t="s">
        <v>121</v>
      </c>
      <c r="AN28" s="460"/>
      <c r="AO28" s="460"/>
      <c r="AP28" s="460"/>
      <c r="AQ28" s="460"/>
      <c r="AR28" s="499"/>
      <c r="AS28" s="459" t="s">
        <v>169</v>
      </c>
      <c r="AT28" s="460"/>
      <c r="AU28" s="460"/>
      <c r="AV28" s="460"/>
      <c r="AW28" s="460"/>
      <c r="AX28" s="461"/>
      <c r="AY28" s="584" t="s">
        <v>175</v>
      </c>
      <c r="AZ28" s="585"/>
      <c r="BA28" s="585"/>
      <c r="BB28" s="586"/>
      <c r="BC28" s="368" t="s">
        <v>42</v>
      </c>
      <c r="BD28" s="369"/>
      <c r="BE28" s="369"/>
      <c r="BF28" s="369"/>
      <c r="BG28" s="369"/>
      <c r="BH28" s="369"/>
      <c r="BI28" s="369"/>
      <c r="BJ28" s="369"/>
      <c r="BK28" s="369"/>
      <c r="BL28" s="369"/>
      <c r="BM28" s="370"/>
      <c r="BN28" s="371">
        <v>5451257</v>
      </c>
      <c r="BO28" s="372"/>
      <c r="BP28" s="372"/>
      <c r="BQ28" s="372"/>
      <c r="BR28" s="372"/>
      <c r="BS28" s="372"/>
      <c r="BT28" s="372"/>
      <c r="BU28" s="373"/>
      <c r="BV28" s="371">
        <v>5155327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176</v>
      </c>
      <c r="F29" s="438"/>
      <c r="G29" s="438"/>
      <c r="H29" s="438"/>
      <c r="I29" s="438"/>
      <c r="J29" s="438"/>
      <c r="K29" s="439"/>
      <c r="L29" s="459">
        <v>18</v>
      </c>
      <c r="M29" s="460"/>
      <c r="N29" s="460"/>
      <c r="O29" s="460"/>
      <c r="P29" s="499"/>
      <c r="Q29" s="459">
        <v>3200</v>
      </c>
      <c r="R29" s="460"/>
      <c r="S29" s="460"/>
      <c r="T29" s="460"/>
      <c r="U29" s="460"/>
      <c r="V29" s="499"/>
      <c r="W29" s="559"/>
      <c r="X29" s="560"/>
      <c r="Y29" s="561"/>
      <c r="Z29" s="458" t="s">
        <v>177</v>
      </c>
      <c r="AA29" s="438"/>
      <c r="AB29" s="438"/>
      <c r="AC29" s="438"/>
      <c r="AD29" s="438"/>
      <c r="AE29" s="438"/>
      <c r="AF29" s="438"/>
      <c r="AG29" s="439"/>
      <c r="AH29" s="459">
        <v>342</v>
      </c>
      <c r="AI29" s="460"/>
      <c r="AJ29" s="460"/>
      <c r="AK29" s="460"/>
      <c r="AL29" s="499"/>
      <c r="AM29" s="459">
        <v>1078956</v>
      </c>
      <c r="AN29" s="460"/>
      <c r="AO29" s="460"/>
      <c r="AP29" s="460"/>
      <c r="AQ29" s="460"/>
      <c r="AR29" s="499"/>
      <c r="AS29" s="459">
        <v>3155</v>
      </c>
      <c r="AT29" s="460"/>
      <c r="AU29" s="460"/>
      <c r="AV29" s="460"/>
      <c r="AW29" s="460"/>
      <c r="AX29" s="461"/>
      <c r="AY29" s="587"/>
      <c r="AZ29" s="588"/>
      <c r="BA29" s="588"/>
      <c r="BB29" s="589"/>
      <c r="BC29" s="442" t="s">
        <v>178</v>
      </c>
      <c r="BD29" s="443"/>
      <c r="BE29" s="443"/>
      <c r="BF29" s="443"/>
      <c r="BG29" s="443"/>
      <c r="BH29" s="443"/>
      <c r="BI29" s="443"/>
      <c r="BJ29" s="443"/>
      <c r="BK29" s="443"/>
      <c r="BL29" s="443"/>
      <c r="BM29" s="444"/>
      <c r="BN29" s="408">
        <v>2229556</v>
      </c>
      <c r="BO29" s="409"/>
      <c r="BP29" s="409"/>
      <c r="BQ29" s="409"/>
      <c r="BR29" s="409"/>
      <c r="BS29" s="409"/>
      <c r="BT29" s="409"/>
      <c r="BU29" s="410"/>
      <c r="BV29" s="408">
        <v>1402160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179</v>
      </c>
      <c r="X30" s="566"/>
      <c r="Y30" s="566"/>
      <c r="Z30" s="566"/>
      <c r="AA30" s="566"/>
      <c r="AB30" s="566"/>
      <c r="AC30" s="566"/>
      <c r="AD30" s="566"/>
      <c r="AE30" s="566"/>
      <c r="AF30" s="566"/>
      <c r="AG30" s="567"/>
      <c r="AH30" s="524">
        <v>97.1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13370943</v>
      </c>
      <c r="BO30" s="582"/>
      <c r="BP30" s="582"/>
      <c r="BQ30" s="582"/>
      <c r="BR30" s="582"/>
      <c r="BS30" s="582"/>
      <c r="BT30" s="582"/>
      <c r="BU30" s="583"/>
      <c r="BV30" s="581">
        <v>18307303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186</v>
      </c>
      <c r="D33" s="432"/>
      <c r="E33" s="397" t="s">
        <v>187</v>
      </c>
      <c r="F33" s="397"/>
      <c r="G33" s="397"/>
      <c r="H33" s="397"/>
      <c r="I33" s="397"/>
      <c r="J33" s="397"/>
      <c r="K33" s="397"/>
      <c r="L33" s="397"/>
      <c r="M33" s="397"/>
      <c r="N33" s="397"/>
      <c r="O33" s="397"/>
      <c r="P33" s="397"/>
      <c r="Q33" s="397"/>
      <c r="R33" s="397"/>
      <c r="S33" s="397"/>
      <c r="T33" s="195"/>
      <c r="U33" s="432" t="s">
        <v>188</v>
      </c>
      <c r="V33" s="432"/>
      <c r="W33" s="397" t="s">
        <v>187</v>
      </c>
      <c r="X33" s="397"/>
      <c r="Y33" s="397"/>
      <c r="Z33" s="397"/>
      <c r="AA33" s="397"/>
      <c r="AB33" s="397"/>
      <c r="AC33" s="397"/>
      <c r="AD33" s="397"/>
      <c r="AE33" s="397"/>
      <c r="AF33" s="397"/>
      <c r="AG33" s="397"/>
      <c r="AH33" s="397"/>
      <c r="AI33" s="397"/>
      <c r="AJ33" s="397"/>
      <c r="AK33" s="397"/>
      <c r="AL33" s="195"/>
      <c r="AM33" s="432" t="s">
        <v>188</v>
      </c>
      <c r="AN33" s="432"/>
      <c r="AO33" s="397" t="s">
        <v>187</v>
      </c>
      <c r="AP33" s="397"/>
      <c r="AQ33" s="397"/>
      <c r="AR33" s="397"/>
      <c r="AS33" s="397"/>
      <c r="AT33" s="397"/>
      <c r="AU33" s="397"/>
      <c r="AV33" s="397"/>
      <c r="AW33" s="397"/>
      <c r="AX33" s="397"/>
      <c r="AY33" s="397"/>
      <c r="AZ33" s="397"/>
      <c r="BA33" s="397"/>
      <c r="BB33" s="397"/>
      <c r="BC33" s="397"/>
      <c r="BD33" s="196"/>
      <c r="BE33" s="397" t="s">
        <v>189</v>
      </c>
      <c r="BF33" s="397"/>
      <c r="BG33" s="397" t="s">
        <v>190</v>
      </c>
      <c r="BH33" s="397"/>
      <c r="BI33" s="397"/>
      <c r="BJ33" s="397"/>
      <c r="BK33" s="397"/>
      <c r="BL33" s="397"/>
      <c r="BM33" s="397"/>
      <c r="BN33" s="397"/>
      <c r="BO33" s="397"/>
      <c r="BP33" s="397"/>
      <c r="BQ33" s="397"/>
      <c r="BR33" s="397"/>
      <c r="BS33" s="397"/>
      <c r="BT33" s="397"/>
      <c r="BU33" s="397"/>
      <c r="BV33" s="196"/>
      <c r="BW33" s="432" t="s">
        <v>189</v>
      </c>
      <c r="BX33" s="432"/>
      <c r="BY33" s="397" t="s">
        <v>191</v>
      </c>
      <c r="BZ33" s="397"/>
      <c r="CA33" s="397"/>
      <c r="CB33" s="397"/>
      <c r="CC33" s="397"/>
      <c r="CD33" s="397"/>
      <c r="CE33" s="397"/>
      <c r="CF33" s="397"/>
      <c r="CG33" s="397"/>
      <c r="CH33" s="397"/>
      <c r="CI33" s="397"/>
      <c r="CJ33" s="397"/>
      <c r="CK33" s="397"/>
      <c r="CL33" s="397"/>
      <c r="CM33" s="397"/>
      <c r="CN33" s="195"/>
      <c r="CO33" s="432" t="s">
        <v>188</v>
      </c>
      <c r="CP33" s="432"/>
      <c r="CQ33" s="397" t="s">
        <v>192</v>
      </c>
      <c r="CR33" s="397"/>
      <c r="CS33" s="397"/>
      <c r="CT33" s="397"/>
      <c r="CU33" s="397"/>
      <c r="CV33" s="397"/>
      <c r="CW33" s="397"/>
      <c r="CX33" s="397"/>
      <c r="CY33" s="397"/>
      <c r="CZ33" s="397"/>
      <c r="DA33" s="397"/>
      <c r="DB33" s="397"/>
      <c r="DC33" s="397"/>
      <c r="DD33" s="397"/>
      <c r="DE33" s="397"/>
      <c r="DF33" s="195"/>
      <c r="DG33" s="593" t="s">
        <v>193</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介護保険特別会計（介護サービス事業勘定）</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IF('各会計、関係団体の財政状況及び健全化判断比率'!B34="","",'各会計、関係団体の財政状況及び健全化判断比率'!B34)</f>
        <v>魚市場事業特別会計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気仙広域連合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大船渡市育英奨学会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介護保険特別会計（保険事業勘定）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IF('各会計、関係団体の財政状況及び健全化判断比率'!B35="","",'各会計、関係団体の財政状況及び健全化判断比率'!B35)</f>
        <v>簡易水道事業特別会計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大船渡地区消防組合</v>
      </c>
      <c r="BZ35" s="595"/>
      <c r="CA35" s="595"/>
      <c r="CB35" s="595"/>
      <c r="CC35" s="595"/>
      <c r="CD35" s="595"/>
      <c r="CE35" s="595"/>
      <c r="CF35" s="595"/>
      <c r="CG35" s="595"/>
      <c r="CH35" s="595"/>
      <c r="CI35" s="595"/>
      <c r="CJ35" s="595"/>
      <c r="CK35" s="595"/>
      <c r="CL35" s="595"/>
      <c r="CM35" s="595"/>
      <c r="CN35" s="193"/>
      <c r="CO35" s="594">
        <f t="shared" ref="CO35:CO43" si="3">IF(CQ35="","",CO34+1)</f>
        <v>20</v>
      </c>
      <c r="CP35" s="594"/>
      <c r="CQ35" s="595" t="str">
        <f>IF('各会計、関係団体の財政状況及び健全化判断比率'!BS8="","",'各会計、関係団体の財政状況及び健全化判断比率'!BS8)</f>
        <v>大船渡魚市場</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IF('各会計、関係団体の財政状況及び健全化判断比率'!B36="","",'各会計、関係団体の財政状況及び健全化判断比率'!B36)</f>
        <v>漁業集落排水事業特別会計</v>
      </c>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大船渡地区環境衛生組合</v>
      </c>
      <c r="BZ36" s="595"/>
      <c r="CA36" s="595"/>
      <c r="CB36" s="595"/>
      <c r="CC36" s="595"/>
      <c r="CD36" s="595"/>
      <c r="CE36" s="595"/>
      <c r="CF36" s="595"/>
      <c r="CG36" s="595"/>
      <c r="CH36" s="595"/>
      <c r="CI36" s="595"/>
      <c r="CJ36" s="595"/>
      <c r="CK36" s="595"/>
      <c r="CL36" s="595"/>
      <c r="CM36" s="595"/>
      <c r="CN36" s="193"/>
      <c r="CO36" s="594">
        <f t="shared" si="3"/>
        <v>21</v>
      </c>
      <c r="CP36" s="594"/>
      <c r="CQ36" s="595" t="str">
        <f>IF('各会計、関係団体の財政状況及び健全化判断比率'!BS9="","",'各会計、関係団体の財政状況及び健全化判断比率'!BS9)</f>
        <v>三陸ふるさと振興</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国民健康保険特別会計（事業勘定）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11</v>
      </c>
      <c r="BF37" s="594"/>
      <c r="BG37" s="595" t="str">
        <f>IF('各会計、関係団体の財政状況及び健全化判断比率'!B37="","",'各会計、関係団体の財政状況及び健全化判断比率'!B37)</f>
        <v>公共下水道事業特別会計</v>
      </c>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陸前高田市及び大船渡市営林組合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6</v>
      </c>
      <c r="V38" s="594"/>
      <c r="W38" s="595" t="str">
        <f>IF('各会計、関係団体の財政状況及び健全化判断比率'!B32="","",'各会計、関係団体の財政状況及び健全化判断比率'!B32)</f>
        <v>国民健康保険特別会計（診療施設勘定）</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岩手県市町村総合事務組合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岩手県後期高齢者医療広域連合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岩手県沿岸南部広域環境組合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vjFAK0vYkroahxeoFgaik+RN3ifsFhTu9lhfrB7YuSAmT1pa7Qai/7Ro07YpwSATT7BBFyfGorTc69D25fUviQ==" saltValue="5mj7nmtY8zkQx1CKuPMj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C37" sqref="C37:E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186" t="s">
        <v>547</v>
      </c>
      <c r="D34" s="1186"/>
      <c r="E34" s="1187"/>
      <c r="F34" s="32">
        <v>11.37</v>
      </c>
      <c r="G34" s="33">
        <v>12.31</v>
      </c>
      <c r="H34" s="33">
        <v>12.98</v>
      </c>
      <c r="I34" s="33">
        <v>14.31</v>
      </c>
      <c r="J34" s="34">
        <v>14.23</v>
      </c>
      <c r="K34" s="22"/>
      <c r="L34" s="22"/>
      <c r="M34" s="22"/>
      <c r="N34" s="22"/>
      <c r="O34" s="22"/>
      <c r="P34" s="22"/>
    </row>
    <row r="35" spans="1:16" ht="39" customHeight="1">
      <c r="A35" s="22"/>
      <c r="B35" s="35"/>
      <c r="C35" s="1180" t="s">
        <v>548</v>
      </c>
      <c r="D35" s="1181"/>
      <c r="E35" s="1182"/>
      <c r="F35" s="36">
        <v>34.700000000000003</v>
      </c>
      <c r="G35" s="37">
        <v>33.28</v>
      </c>
      <c r="H35" s="37">
        <v>26.75</v>
      </c>
      <c r="I35" s="37">
        <v>23.11</v>
      </c>
      <c r="J35" s="38">
        <v>12.04</v>
      </c>
      <c r="K35" s="22"/>
      <c r="L35" s="22"/>
      <c r="M35" s="22"/>
      <c r="N35" s="22"/>
      <c r="O35" s="22"/>
      <c r="P35" s="22"/>
    </row>
    <row r="36" spans="1:16" ht="39" customHeight="1">
      <c r="A36" s="22"/>
      <c r="B36" s="35"/>
      <c r="C36" s="1180" t="s">
        <v>549</v>
      </c>
      <c r="D36" s="1181"/>
      <c r="E36" s="1182"/>
      <c r="F36" s="36" t="s">
        <v>550</v>
      </c>
      <c r="G36" s="37">
        <v>0.43</v>
      </c>
      <c r="H36" s="37">
        <v>0.2</v>
      </c>
      <c r="I36" s="37">
        <v>0.95</v>
      </c>
      <c r="J36" s="38">
        <v>0.9</v>
      </c>
      <c r="K36" s="22"/>
      <c r="L36" s="22"/>
      <c r="M36" s="22"/>
      <c r="N36" s="22"/>
      <c r="O36" s="22"/>
      <c r="P36" s="22"/>
    </row>
    <row r="37" spans="1:16" ht="39" customHeight="1">
      <c r="A37" s="22"/>
      <c r="B37" s="35"/>
      <c r="C37" s="1180" t="s">
        <v>551</v>
      </c>
      <c r="D37" s="1181"/>
      <c r="E37" s="1182"/>
      <c r="F37" s="36">
        <v>0.12</v>
      </c>
      <c r="G37" s="37">
        <v>0.04</v>
      </c>
      <c r="H37" s="37">
        <v>0.05</v>
      </c>
      <c r="I37" s="37">
        <v>0.18</v>
      </c>
      <c r="J37" s="38">
        <v>0.82</v>
      </c>
      <c r="K37" s="22"/>
      <c r="L37" s="22"/>
      <c r="M37" s="22"/>
      <c r="N37" s="22"/>
      <c r="O37" s="22"/>
      <c r="P37" s="22"/>
    </row>
    <row r="38" spans="1:16" ht="39" customHeight="1">
      <c r="A38" s="22"/>
      <c r="B38" s="35"/>
      <c r="C38" s="1180" t="s">
        <v>552</v>
      </c>
      <c r="D38" s="1181"/>
      <c r="E38" s="1182"/>
      <c r="F38" s="36">
        <v>2.25</v>
      </c>
      <c r="G38" s="37">
        <v>0.47</v>
      </c>
      <c r="H38" s="37">
        <v>0.74</v>
      </c>
      <c r="I38" s="37">
        <v>0.89</v>
      </c>
      <c r="J38" s="38">
        <v>0.74</v>
      </c>
      <c r="K38" s="22"/>
      <c r="L38" s="22"/>
      <c r="M38" s="22"/>
      <c r="N38" s="22"/>
      <c r="O38" s="22"/>
      <c r="P38" s="22"/>
    </row>
    <row r="39" spans="1:16" ht="39" customHeight="1">
      <c r="A39" s="22"/>
      <c r="B39" s="35"/>
      <c r="C39" s="1180" t="s">
        <v>553</v>
      </c>
      <c r="D39" s="1181"/>
      <c r="E39" s="1182"/>
      <c r="F39" s="36">
        <v>0.61</v>
      </c>
      <c r="G39" s="37">
        <v>2.64</v>
      </c>
      <c r="H39" s="37">
        <v>0.19</v>
      </c>
      <c r="I39" s="37">
        <v>0.19</v>
      </c>
      <c r="J39" s="38">
        <v>0.19</v>
      </c>
      <c r="K39" s="22"/>
      <c r="L39" s="22"/>
      <c r="M39" s="22"/>
      <c r="N39" s="22"/>
      <c r="O39" s="22"/>
      <c r="P39" s="22"/>
    </row>
    <row r="40" spans="1:16" ht="39" customHeight="1">
      <c r="A40" s="22"/>
      <c r="B40" s="35"/>
      <c r="C40" s="1180" t="s">
        <v>554</v>
      </c>
      <c r="D40" s="1181"/>
      <c r="E40" s="1182"/>
      <c r="F40" s="36">
        <v>0.03</v>
      </c>
      <c r="G40" s="37">
        <v>0.05</v>
      </c>
      <c r="H40" s="37">
        <v>0.06</v>
      </c>
      <c r="I40" s="37">
        <v>0.08</v>
      </c>
      <c r="J40" s="38">
        <v>0.1</v>
      </c>
      <c r="K40" s="22"/>
      <c r="L40" s="22"/>
      <c r="M40" s="22"/>
      <c r="N40" s="22"/>
      <c r="O40" s="22"/>
      <c r="P40" s="22"/>
    </row>
    <row r="41" spans="1:16" ht="39" customHeight="1">
      <c r="A41" s="22"/>
      <c r="B41" s="35"/>
      <c r="C41" s="1180" t="s">
        <v>555</v>
      </c>
      <c r="D41" s="1181"/>
      <c r="E41" s="1182"/>
      <c r="F41" s="36">
        <v>0.03</v>
      </c>
      <c r="G41" s="37">
        <v>0.04</v>
      </c>
      <c r="H41" s="37">
        <v>0.06</v>
      </c>
      <c r="I41" s="37">
        <v>0.04</v>
      </c>
      <c r="J41" s="38">
        <v>0.04</v>
      </c>
      <c r="K41" s="22"/>
      <c r="L41" s="22"/>
      <c r="M41" s="22"/>
      <c r="N41" s="22"/>
      <c r="O41" s="22"/>
      <c r="P41" s="22"/>
    </row>
    <row r="42" spans="1:16" ht="39" customHeight="1">
      <c r="A42" s="22"/>
      <c r="B42" s="39"/>
      <c r="C42" s="1180" t="s">
        <v>556</v>
      </c>
      <c r="D42" s="1181"/>
      <c r="E42" s="1182"/>
      <c r="F42" s="36" t="s">
        <v>496</v>
      </c>
      <c r="G42" s="37" t="s">
        <v>496</v>
      </c>
      <c r="H42" s="37" t="s">
        <v>496</v>
      </c>
      <c r="I42" s="37" t="s">
        <v>496</v>
      </c>
      <c r="J42" s="38" t="s">
        <v>496</v>
      </c>
      <c r="K42" s="22"/>
      <c r="L42" s="22"/>
      <c r="M42" s="22"/>
      <c r="N42" s="22"/>
      <c r="O42" s="22"/>
      <c r="P42" s="22"/>
    </row>
    <row r="43" spans="1:16" ht="39" customHeight="1" thickBot="1">
      <c r="A43" s="22"/>
      <c r="B43" s="40"/>
      <c r="C43" s="1183" t="s">
        <v>557</v>
      </c>
      <c r="D43" s="1184"/>
      <c r="E43" s="1185"/>
      <c r="F43" s="41">
        <v>0.28000000000000003</v>
      </c>
      <c r="G43" s="42">
        <v>2.04</v>
      </c>
      <c r="H43" s="42">
        <v>0.1</v>
      </c>
      <c r="I43" s="42">
        <v>7.0000000000000007E-2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ZZkcJjUvOmM5wk90n1qr+AkVxHXvO/RegovdWJygNZ4E+eJrT/c+HBoJ0aZ1PFvpPaiu7qXrOITPX/G8JMptg==" saltValue="K+Ei6iDFY327XYt/rekK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Normal="100"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196" t="s">
        <v>11</v>
      </c>
      <c r="C45" s="1197"/>
      <c r="D45" s="58"/>
      <c r="E45" s="1202" t="s">
        <v>12</v>
      </c>
      <c r="F45" s="1202"/>
      <c r="G45" s="1202"/>
      <c r="H45" s="1202"/>
      <c r="I45" s="1202"/>
      <c r="J45" s="1203"/>
      <c r="K45" s="59">
        <v>2145</v>
      </c>
      <c r="L45" s="60">
        <v>2218</v>
      </c>
      <c r="M45" s="60">
        <v>2129</v>
      </c>
      <c r="N45" s="60">
        <v>2132</v>
      </c>
      <c r="O45" s="61">
        <v>2148</v>
      </c>
      <c r="P45" s="48"/>
      <c r="Q45" s="48"/>
      <c r="R45" s="48"/>
      <c r="S45" s="48"/>
      <c r="T45" s="48"/>
      <c r="U45" s="48"/>
    </row>
    <row r="46" spans="1:21" ht="30.75" customHeight="1">
      <c r="A46" s="48"/>
      <c r="B46" s="1198"/>
      <c r="C46" s="1199"/>
      <c r="D46" s="62"/>
      <c r="E46" s="1190" t="s">
        <v>13</v>
      </c>
      <c r="F46" s="1190"/>
      <c r="G46" s="1190"/>
      <c r="H46" s="1190"/>
      <c r="I46" s="1190"/>
      <c r="J46" s="1191"/>
      <c r="K46" s="63" t="s">
        <v>496</v>
      </c>
      <c r="L46" s="64" t="s">
        <v>496</v>
      </c>
      <c r="M46" s="64" t="s">
        <v>496</v>
      </c>
      <c r="N46" s="64" t="s">
        <v>496</v>
      </c>
      <c r="O46" s="65" t="s">
        <v>496</v>
      </c>
      <c r="P46" s="48"/>
      <c r="Q46" s="48"/>
      <c r="R46" s="48"/>
      <c r="S46" s="48"/>
      <c r="T46" s="48"/>
      <c r="U46" s="48"/>
    </row>
    <row r="47" spans="1:21" ht="30.75" customHeight="1">
      <c r="A47" s="48"/>
      <c r="B47" s="1198"/>
      <c r="C47" s="1199"/>
      <c r="D47" s="62"/>
      <c r="E47" s="1190" t="s">
        <v>14</v>
      </c>
      <c r="F47" s="1190"/>
      <c r="G47" s="1190"/>
      <c r="H47" s="1190"/>
      <c r="I47" s="1190"/>
      <c r="J47" s="1191"/>
      <c r="K47" s="63" t="s">
        <v>496</v>
      </c>
      <c r="L47" s="64" t="s">
        <v>496</v>
      </c>
      <c r="M47" s="64" t="s">
        <v>496</v>
      </c>
      <c r="N47" s="64" t="s">
        <v>496</v>
      </c>
      <c r="O47" s="65" t="s">
        <v>496</v>
      </c>
      <c r="P47" s="48"/>
      <c r="Q47" s="48"/>
      <c r="R47" s="48"/>
      <c r="S47" s="48"/>
      <c r="T47" s="48"/>
      <c r="U47" s="48"/>
    </row>
    <row r="48" spans="1:21" ht="30.75" customHeight="1">
      <c r="A48" s="48"/>
      <c r="B48" s="1198"/>
      <c r="C48" s="1199"/>
      <c r="D48" s="62"/>
      <c r="E48" s="1190" t="s">
        <v>15</v>
      </c>
      <c r="F48" s="1190"/>
      <c r="G48" s="1190"/>
      <c r="H48" s="1190"/>
      <c r="I48" s="1190"/>
      <c r="J48" s="1191"/>
      <c r="K48" s="63">
        <v>827</v>
      </c>
      <c r="L48" s="64">
        <v>620</v>
      </c>
      <c r="M48" s="64">
        <v>321</v>
      </c>
      <c r="N48" s="64">
        <v>636</v>
      </c>
      <c r="O48" s="65">
        <v>606</v>
      </c>
      <c r="P48" s="48"/>
      <c r="Q48" s="48"/>
      <c r="R48" s="48"/>
      <c r="S48" s="48"/>
      <c r="T48" s="48"/>
      <c r="U48" s="48"/>
    </row>
    <row r="49" spans="1:21" ht="30.75" customHeight="1">
      <c r="A49" s="48"/>
      <c r="B49" s="1198"/>
      <c r="C49" s="1199"/>
      <c r="D49" s="62"/>
      <c r="E49" s="1190" t="s">
        <v>16</v>
      </c>
      <c r="F49" s="1190"/>
      <c r="G49" s="1190"/>
      <c r="H49" s="1190"/>
      <c r="I49" s="1190"/>
      <c r="J49" s="1191"/>
      <c r="K49" s="63">
        <v>81</v>
      </c>
      <c r="L49" s="64">
        <v>150</v>
      </c>
      <c r="M49" s="64">
        <v>157</v>
      </c>
      <c r="N49" s="64">
        <v>153</v>
      </c>
      <c r="O49" s="65">
        <v>158</v>
      </c>
      <c r="P49" s="48"/>
      <c r="Q49" s="48"/>
      <c r="R49" s="48"/>
      <c r="S49" s="48"/>
      <c r="T49" s="48"/>
      <c r="U49" s="48"/>
    </row>
    <row r="50" spans="1:21" ht="30.75" customHeight="1">
      <c r="A50" s="48"/>
      <c r="B50" s="1198"/>
      <c r="C50" s="1199"/>
      <c r="D50" s="62"/>
      <c r="E50" s="1190" t="s">
        <v>17</v>
      </c>
      <c r="F50" s="1190"/>
      <c r="G50" s="1190"/>
      <c r="H50" s="1190"/>
      <c r="I50" s="1190"/>
      <c r="J50" s="1191"/>
      <c r="K50" s="63">
        <v>61</v>
      </c>
      <c r="L50" s="64">
        <v>44</v>
      </c>
      <c r="M50" s="64">
        <v>65</v>
      </c>
      <c r="N50" s="64">
        <v>42</v>
      </c>
      <c r="O50" s="65">
        <v>33</v>
      </c>
      <c r="P50" s="48"/>
      <c r="Q50" s="48"/>
      <c r="R50" s="48"/>
      <c r="S50" s="48"/>
      <c r="T50" s="48"/>
      <c r="U50" s="48"/>
    </row>
    <row r="51" spans="1:21" ht="30.75" customHeight="1">
      <c r="A51" s="48"/>
      <c r="B51" s="1200"/>
      <c r="C51" s="1201"/>
      <c r="D51" s="66"/>
      <c r="E51" s="1190" t="s">
        <v>18</v>
      </c>
      <c r="F51" s="1190"/>
      <c r="G51" s="1190"/>
      <c r="H51" s="1190"/>
      <c r="I51" s="1190"/>
      <c r="J51" s="1191"/>
      <c r="K51" s="63" t="s">
        <v>496</v>
      </c>
      <c r="L51" s="64" t="s">
        <v>496</v>
      </c>
      <c r="M51" s="64" t="s">
        <v>496</v>
      </c>
      <c r="N51" s="64" t="s">
        <v>496</v>
      </c>
      <c r="O51" s="65" t="s">
        <v>496</v>
      </c>
      <c r="P51" s="48"/>
      <c r="Q51" s="48"/>
      <c r="R51" s="48"/>
      <c r="S51" s="48"/>
      <c r="T51" s="48"/>
      <c r="U51" s="48"/>
    </row>
    <row r="52" spans="1:21" ht="30.75" customHeight="1">
      <c r="A52" s="48"/>
      <c r="B52" s="1188" t="s">
        <v>19</v>
      </c>
      <c r="C52" s="1189"/>
      <c r="D52" s="66"/>
      <c r="E52" s="1190" t="s">
        <v>20</v>
      </c>
      <c r="F52" s="1190"/>
      <c r="G52" s="1190"/>
      <c r="H52" s="1190"/>
      <c r="I52" s="1190"/>
      <c r="J52" s="1191"/>
      <c r="K52" s="63">
        <v>1888</v>
      </c>
      <c r="L52" s="64">
        <v>1970</v>
      </c>
      <c r="M52" s="64">
        <v>1904</v>
      </c>
      <c r="N52" s="64">
        <v>1854</v>
      </c>
      <c r="O52" s="65">
        <v>1839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1226</v>
      </c>
      <c r="L53" s="69">
        <v>1062</v>
      </c>
      <c r="M53" s="69">
        <v>768</v>
      </c>
      <c r="N53" s="69">
        <v>1109</v>
      </c>
      <c r="O53" s="70">
        <v>1106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vfU0yRMVaEtjrnku5OvA0Lb10offtxRD7qq3nWVEBimVFLR/n5yMutuQW7NqTavUqiXbf62S+L3Ru12xGZtlw==" saltValue="J/dlZ7bAzVEpRy/7F93q2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85" zoomScaleNormal="85" zoomScaleSheetLayoutView="100" workbookViewId="0">
      <selection activeCell="S53" sqref="S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04" t="s">
        <v>24</v>
      </c>
      <c r="C41" s="1205"/>
      <c r="D41" s="81"/>
      <c r="E41" s="1210" t="s">
        <v>25</v>
      </c>
      <c r="F41" s="1210"/>
      <c r="G41" s="1210"/>
      <c r="H41" s="1211"/>
      <c r="I41" s="82">
        <v>21053</v>
      </c>
      <c r="J41" s="83">
        <v>20599</v>
      </c>
      <c r="K41" s="83">
        <v>21499</v>
      </c>
      <c r="L41" s="83">
        <v>23556</v>
      </c>
      <c r="M41" s="84">
        <v>23481</v>
      </c>
    </row>
    <row r="42" spans="2:13" ht="27.75" customHeight="1">
      <c r="B42" s="1206"/>
      <c r="C42" s="1207"/>
      <c r="D42" s="85"/>
      <c r="E42" s="1212" t="s">
        <v>26</v>
      </c>
      <c r="F42" s="1212"/>
      <c r="G42" s="1212"/>
      <c r="H42" s="1213"/>
      <c r="I42" s="86">
        <v>7</v>
      </c>
      <c r="J42" s="87">
        <v>50</v>
      </c>
      <c r="K42" s="87">
        <v>3</v>
      </c>
      <c r="L42" s="87">
        <v>1</v>
      </c>
      <c r="M42" s="88">
        <v>1</v>
      </c>
    </row>
    <row r="43" spans="2:13" ht="27.75" customHeight="1">
      <c r="B43" s="1206"/>
      <c r="C43" s="1207"/>
      <c r="D43" s="85"/>
      <c r="E43" s="1212" t="s">
        <v>27</v>
      </c>
      <c r="F43" s="1212"/>
      <c r="G43" s="1212"/>
      <c r="H43" s="1213"/>
      <c r="I43" s="86">
        <v>5492</v>
      </c>
      <c r="J43" s="87">
        <v>8618</v>
      </c>
      <c r="K43" s="87">
        <v>10021</v>
      </c>
      <c r="L43" s="87">
        <v>12344</v>
      </c>
      <c r="M43" s="88">
        <v>12059</v>
      </c>
    </row>
    <row r="44" spans="2:13" ht="27.75" customHeight="1">
      <c r="B44" s="1206"/>
      <c r="C44" s="1207"/>
      <c r="D44" s="85"/>
      <c r="E44" s="1212" t="s">
        <v>28</v>
      </c>
      <c r="F44" s="1212"/>
      <c r="G44" s="1212"/>
      <c r="H44" s="1213"/>
      <c r="I44" s="86">
        <v>1492</v>
      </c>
      <c r="J44" s="87">
        <v>1425</v>
      </c>
      <c r="K44" s="87">
        <v>1286</v>
      </c>
      <c r="L44" s="87">
        <v>1186</v>
      </c>
      <c r="M44" s="88">
        <v>1137</v>
      </c>
    </row>
    <row r="45" spans="2:13" ht="27.75" customHeight="1">
      <c r="B45" s="1206"/>
      <c r="C45" s="1207"/>
      <c r="D45" s="85"/>
      <c r="E45" s="1212" t="s">
        <v>29</v>
      </c>
      <c r="F45" s="1212"/>
      <c r="G45" s="1212"/>
      <c r="H45" s="1213"/>
      <c r="I45" s="86">
        <v>4600</v>
      </c>
      <c r="J45" s="87">
        <v>4243</v>
      </c>
      <c r="K45" s="87">
        <v>4113</v>
      </c>
      <c r="L45" s="87">
        <v>4008</v>
      </c>
      <c r="M45" s="88">
        <v>3910</v>
      </c>
    </row>
    <row r="46" spans="2:13" ht="27.75" customHeight="1">
      <c r="B46" s="1206"/>
      <c r="C46" s="1207"/>
      <c r="D46" s="89"/>
      <c r="E46" s="1212" t="s">
        <v>30</v>
      </c>
      <c r="F46" s="1212"/>
      <c r="G46" s="1212"/>
      <c r="H46" s="1213"/>
      <c r="I46" s="86" t="s">
        <v>496</v>
      </c>
      <c r="J46" s="87" t="s">
        <v>496</v>
      </c>
      <c r="K46" s="87" t="s">
        <v>496</v>
      </c>
      <c r="L46" s="87" t="s">
        <v>496</v>
      </c>
      <c r="M46" s="88" t="s">
        <v>496</v>
      </c>
    </row>
    <row r="47" spans="2:13" ht="27.75" customHeight="1">
      <c r="B47" s="1206"/>
      <c r="C47" s="1207"/>
      <c r="D47" s="90"/>
      <c r="E47" s="1214" t="s">
        <v>31</v>
      </c>
      <c r="F47" s="1215"/>
      <c r="G47" s="1215"/>
      <c r="H47" s="1216"/>
      <c r="I47" s="86" t="s">
        <v>496</v>
      </c>
      <c r="J47" s="87" t="s">
        <v>496</v>
      </c>
      <c r="K47" s="87" t="s">
        <v>496</v>
      </c>
      <c r="L47" s="87" t="s">
        <v>496</v>
      </c>
      <c r="M47" s="88" t="s">
        <v>496</v>
      </c>
    </row>
    <row r="48" spans="2:13" ht="27.75" customHeight="1">
      <c r="B48" s="1206"/>
      <c r="C48" s="1207"/>
      <c r="D48" s="85"/>
      <c r="E48" s="1212" t="s">
        <v>32</v>
      </c>
      <c r="F48" s="1212"/>
      <c r="G48" s="1212"/>
      <c r="H48" s="1213"/>
      <c r="I48" s="86" t="s">
        <v>496</v>
      </c>
      <c r="J48" s="87" t="s">
        <v>496</v>
      </c>
      <c r="K48" s="87" t="s">
        <v>496</v>
      </c>
      <c r="L48" s="87" t="s">
        <v>496</v>
      </c>
      <c r="M48" s="88" t="s">
        <v>496</v>
      </c>
    </row>
    <row r="49" spans="2:13" ht="27.75" customHeight="1">
      <c r="B49" s="1208"/>
      <c r="C49" s="1209"/>
      <c r="D49" s="85"/>
      <c r="E49" s="1212" t="s">
        <v>33</v>
      </c>
      <c r="F49" s="1212"/>
      <c r="G49" s="1212"/>
      <c r="H49" s="1213"/>
      <c r="I49" s="86" t="s">
        <v>496</v>
      </c>
      <c r="J49" s="87" t="s">
        <v>496</v>
      </c>
      <c r="K49" s="87" t="s">
        <v>496</v>
      </c>
      <c r="L49" s="87" t="s">
        <v>496</v>
      </c>
      <c r="M49" s="88" t="s">
        <v>496</v>
      </c>
    </row>
    <row r="50" spans="2:13" ht="27.75" customHeight="1">
      <c r="B50" s="1217" t="s">
        <v>34</v>
      </c>
      <c r="C50" s="1218"/>
      <c r="D50" s="91"/>
      <c r="E50" s="1212" t="s">
        <v>35</v>
      </c>
      <c r="F50" s="1212"/>
      <c r="G50" s="1212"/>
      <c r="H50" s="1213"/>
      <c r="I50" s="86">
        <v>10735</v>
      </c>
      <c r="J50" s="87">
        <v>12456</v>
      </c>
      <c r="K50" s="87">
        <v>9090</v>
      </c>
      <c r="L50" s="87">
        <v>9512</v>
      </c>
      <c r="M50" s="88">
        <v>10472</v>
      </c>
    </row>
    <row r="51" spans="2:13" ht="27.75" customHeight="1">
      <c r="B51" s="1206"/>
      <c r="C51" s="1207"/>
      <c r="D51" s="85"/>
      <c r="E51" s="1212" t="s">
        <v>36</v>
      </c>
      <c r="F51" s="1212"/>
      <c r="G51" s="1212"/>
      <c r="H51" s="1213"/>
      <c r="I51" s="86" t="s">
        <v>496</v>
      </c>
      <c r="J51" s="87" t="s">
        <v>496</v>
      </c>
      <c r="K51" s="87" t="s">
        <v>496</v>
      </c>
      <c r="L51" s="87" t="s">
        <v>496</v>
      </c>
      <c r="M51" s="88">
        <v>420</v>
      </c>
    </row>
    <row r="52" spans="2:13" ht="27.75" customHeight="1">
      <c r="B52" s="1208"/>
      <c r="C52" s="1209"/>
      <c r="D52" s="85"/>
      <c r="E52" s="1212" t="s">
        <v>37</v>
      </c>
      <c r="F52" s="1212"/>
      <c r="G52" s="1212"/>
      <c r="H52" s="1213"/>
      <c r="I52" s="86">
        <v>20676</v>
      </c>
      <c r="J52" s="87">
        <v>20225</v>
      </c>
      <c r="K52" s="87">
        <v>20070</v>
      </c>
      <c r="L52" s="87">
        <v>21291</v>
      </c>
      <c r="M52" s="88">
        <v>21020</v>
      </c>
    </row>
    <row r="53" spans="2:13" ht="27.75" customHeight="1" thickBot="1">
      <c r="B53" s="1219" t="s">
        <v>38</v>
      </c>
      <c r="C53" s="1220"/>
      <c r="D53" s="92"/>
      <c r="E53" s="1221" t="s">
        <v>39</v>
      </c>
      <c r="F53" s="1221"/>
      <c r="G53" s="1221"/>
      <c r="H53" s="1222"/>
      <c r="I53" s="93">
        <v>1232</v>
      </c>
      <c r="J53" s="94">
        <v>2253</v>
      </c>
      <c r="K53" s="94">
        <v>7761</v>
      </c>
      <c r="L53" s="94">
        <v>10292</v>
      </c>
      <c r="M53" s="95">
        <v>8676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6rFZg4I1f1QLNIld/dkKRCci8/Z/XxovNLYJi0QsTrB2M84LgDddJpiZ06sp61rUnQFNJVVtqI62TAOWpGGsw==" saltValue="Z/LQMJjdtdmfB8i03VFS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31" t="s">
        <v>42</v>
      </c>
      <c r="D55" s="1231"/>
      <c r="E55" s="1232"/>
      <c r="F55" s="107">
        <v>5184</v>
      </c>
      <c r="G55" s="107">
        <v>5155</v>
      </c>
      <c r="H55" s="108">
        <v>5451</v>
      </c>
    </row>
    <row r="56" spans="2:8" ht="52.5" customHeight="1">
      <c r="B56" s="109"/>
      <c r="C56" s="1233" t="s">
        <v>43</v>
      </c>
      <c r="D56" s="1233"/>
      <c r="E56" s="1234"/>
      <c r="F56" s="110">
        <v>807</v>
      </c>
      <c r="G56" s="110">
        <v>1402</v>
      </c>
      <c r="H56" s="111">
        <v>2230</v>
      </c>
    </row>
    <row r="57" spans="2:8" ht="53.25" customHeight="1">
      <c r="B57" s="109"/>
      <c r="C57" s="1235" t="s">
        <v>44</v>
      </c>
      <c r="D57" s="1235"/>
      <c r="E57" s="1236"/>
      <c r="F57" s="112">
        <v>21182</v>
      </c>
      <c r="G57" s="112">
        <v>18307</v>
      </c>
      <c r="H57" s="113">
        <v>13371</v>
      </c>
    </row>
    <row r="58" spans="2:8" ht="45.75" customHeight="1">
      <c r="B58" s="114"/>
      <c r="C58" s="1223" t="s">
        <v>574</v>
      </c>
      <c r="D58" s="1224"/>
      <c r="E58" s="1225"/>
      <c r="F58" s="115">
        <v>17542</v>
      </c>
      <c r="G58" s="115">
        <v>15193</v>
      </c>
      <c r="H58" s="116">
        <v>10559</v>
      </c>
    </row>
    <row r="59" spans="2:8" ht="45.75" customHeight="1">
      <c r="B59" s="114"/>
      <c r="C59" s="1223" t="s">
        <v>575</v>
      </c>
      <c r="D59" s="1224"/>
      <c r="E59" s="1225"/>
      <c r="F59" s="115">
        <v>3620</v>
      </c>
      <c r="G59" s="115">
        <v>3094</v>
      </c>
      <c r="H59" s="116">
        <v>2792</v>
      </c>
    </row>
    <row r="60" spans="2:8" ht="45.75" customHeight="1">
      <c r="B60" s="114"/>
      <c r="C60" s="1223" t="s">
        <v>576</v>
      </c>
      <c r="D60" s="1224"/>
      <c r="E60" s="1225"/>
      <c r="F60" s="115">
        <v>14</v>
      </c>
      <c r="G60" s="115">
        <v>14</v>
      </c>
      <c r="H60" s="116">
        <v>14</v>
      </c>
    </row>
    <row r="61" spans="2:8" ht="45.75" customHeight="1">
      <c r="B61" s="114"/>
      <c r="C61" s="1223" t="s">
        <v>577</v>
      </c>
      <c r="D61" s="1224"/>
      <c r="E61" s="1225"/>
      <c r="F61" s="115">
        <v>6</v>
      </c>
      <c r="G61" s="115">
        <v>6</v>
      </c>
      <c r="H61" s="116">
        <v>6</v>
      </c>
    </row>
    <row r="62" spans="2:8" ht="45.75" customHeight="1" thickBot="1">
      <c r="B62" s="117"/>
      <c r="C62" s="1226"/>
      <c r="D62" s="1227"/>
      <c r="E62" s="1228"/>
      <c r="F62" s="118" t="s">
        <v>558</v>
      </c>
      <c r="G62" s="118" t="s">
        <v>558</v>
      </c>
      <c r="H62" s="119" t="s">
        <v>558</v>
      </c>
    </row>
    <row r="63" spans="2:8" ht="52.5" customHeight="1" thickBot="1">
      <c r="B63" s="120"/>
      <c r="C63" s="1229" t="s">
        <v>45</v>
      </c>
      <c r="D63" s="1229"/>
      <c r="E63" s="1230"/>
      <c r="F63" s="121">
        <v>27173</v>
      </c>
      <c r="G63" s="121">
        <v>24865</v>
      </c>
      <c r="H63" s="122">
        <v>21052</v>
      </c>
    </row>
    <row r="64" spans="2:8" ht="15" customHeight="1"/>
    <row r="65" ht="0" hidden="1" customHeight="1"/>
    <row r="66" ht="0" hidden="1" customHeight="1"/>
  </sheetData>
  <sheetProtection algorithmName="SHA-512" hashValue="elf+FLIWXAo8+1gmSmq62iqLxPB4lXXRSDT9YkNAGVlmufqWJmqSn0mFqVB8M6LNIDG7VEY1s1L+ecfjrjNR/Q==" saltValue="OV1uQ8POxIbVc3jdJKma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268248</v>
      </c>
      <c r="E3" s="141"/>
      <c r="F3" s="142">
        <v>90961</v>
      </c>
      <c r="G3" s="143"/>
      <c r="H3" s="144"/>
    </row>
    <row r="4" spans="1:8">
      <c r="A4" s="145"/>
      <c r="B4" s="146"/>
      <c r="C4" s="147"/>
      <c r="D4" s="148">
        <v>31743</v>
      </c>
      <c r="E4" s="149"/>
      <c r="F4" s="150">
        <v>37720</v>
      </c>
      <c r="G4" s="151"/>
      <c r="H4" s="152"/>
    </row>
    <row r="5" spans="1:8">
      <c r="A5" s="133" t="s">
        <v>531</v>
      </c>
      <c r="B5" s="138"/>
      <c r="C5" s="139"/>
      <c r="D5" s="140">
        <v>460562</v>
      </c>
      <c r="E5" s="141"/>
      <c r="F5" s="142">
        <v>106614</v>
      </c>
      <c r="G5" s="143"/>
      <c r="H5" s="144"/>
    </row>
    <row r="6" spans="1:8">
      <c r="A6" s="145"/>
      <c r="B6" s="146"/>
      <c r="C6" s="147"/>
      <c r="D6" s="148">
        <v>16724</v>
      </c>
      <c r="E6" s="149"/>
      <c r="F6" s="150">
        <v>45545</v>
      </c>
      <c r="G6" s="151"/>
      <c r="H6" s="152"/>
    </row>
    <row r="7" spans="1:8">
      <c r="A7" s="133" t="s">
        <v>532</v>
      </c>
      <c r="B7" s="138"/>
      <c r="C7" s="139"/>
      <c r="D7" s="140">
        <v>471567</v>
      </c>
      <c r="E7" s="141"/>
      <c r="F7" s="142">
        <v>85459</v>
      </c>
      <c r="G7" s="143"/>
      <c r="H7" s="144"/>
    </row>
    <row r="8" spans="1:8">
      <c r="A8" s="145"/>
      <c r="B8" s="146"/>
      <c r="C8" s="147"/>
      <c r="D8" s="148">
        <v>21991</v>
      </c>
      <c r="E8" s="149"/>
      <c r="F8" s="150">
        <v>44378</v>
      </c>
      <c r="G8" s="151"/>
      <c r="H8" s="152"/>
    </row>
    <row r="9" spans="1:8">
      <c r="A9" s="133" t="s">
        <v>533</v>
      </c>
      <c r="B9" s="138"/>
      <c r="C9" s="139"/>
      <c r="D9" s="140">
        <v>511338</v>
      </c>
      <c r="E9" s="141"/>
      <c r="F9" s="142">
        <v>65876</v>
      </c>
      <c r="G9" s="143"/>
      <c r="H9" s="144"/>
    </row>
    <row r="10" spans="1:8">
      <c r="A10" s="145"/>
      <c r="B10" s="146"/>
      <c r="C10" s="147"/>
      <c r="D10" s="148">
        <v>73721</v>
      </c>
      <c r="E10" s="149"/>
      <c r="F10" s="150">
        <v>36484</v>
      </c>
      <c r="G10" s="151"/>
      <c r="H10" s="152"/>
    </row>
    <row r="11" spans="1:8">
      <c r="A11" s="133" t="s">
        <v>534</v>
      </c>
      <c r="B11" s="138"/>
      <c r="C11" s="139"/>
      <c r="D11" s="140">
        <v>351619</v>
      </c>
      <c r="E11" s="141"/>
      <c r="F11" s="142">
        <v>68468</v>
      </c>
      <c r="G11" s="143"/>
      <c r="H11" s="144"/>
    </row>
    <row r="12" spans="1:8">
      <c r="A12" s="145"/>
      <c r="B12" s="146"/>
      <c r="C12" s="153"/>
      <c r="D12" s="148">
        <v>35782</v>
      </c>
      <c r="E12" s="149"/>
      <c r="F12" s="150">
        <v>34140</v>
      </c>
      <c r="G12" s="151"/>
      <c r="H12" s="152"/>
    </row>
    <row r="13" spans="1:8">
      <c r="A13" s="133"/>
      <c r="B13" s="138"/>
      <c r="C13" s="154"/>
      <c r="D13" s="155">
        <v>412667</v>
      </c>
      <c r="E13" s="156"/>
      <c r="F13" s="157">
        <v>83476</v>
      </c>
      <c r="G13" s="158"/>
      <c r="H13" s="144"/>
    </row>
    <row r="14" spans="1:8">
      <c r="A14" s="145"/>
      <c r="B14" s="146"/>
      <c r="C14" s="147"/>
      <c r="D14" s="148">
        <v>35992</v>
      </c>
      <c r="E14" s="149"/>
      <c r="F14" s="150">
        <v>39653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34.700000000000003</v>
      </c>
      <c r="C19" s="159">
        <f>ROUND(VALUE(SUBSTITUTE(実質収支比率等に係る経年分析!G$48,"▲","-")),2)</f>
        <v>33.29</v>
      </c>
      <c r="D19" s="159">
        <f>ROUND(VALUE(SUBSTITUTE(実質収支比率等に係る経年分析!H$48,"▲","-")),2)</f>
        <v>26.76</v>
      </c>
      <c r="E19" s="159">
        <f>ROUND(VALUE(SUBSTITUTE(実質収支比率等に係る経年分析!I$48,"▲","-")),2)</f>
        <v>23.11</v>
      </c>
      <c r="F19" s="159">
        <f>ROUND(VALUE(SUBSTITUTE(実質収支比率等に係る経年分析!J$48,"▲","-")),2)</f>
        <v>12.05</v>
      </c>
    </row>
    <row r="20" spans="1:11">
      <c r="A20" s="159" t="s">
        <v>49</v>
      </c>
      <c r="B20" s="159">
        <f>ROUND(VALUE(SUBSTITUTE(実質収支比率等に係る経年分析!F$47,"▲","-")),2)</f>
        <v>63.28</v>
      </c>
      <c r="C20" s="159">
        <f>ROUND(VALUE(SUBSTITUTE(実質収支比率等に係る経年分析!G$47,"▲","-")),2)</f>
        <v>76.53</v>
      </c>
      <c r="D20" s="159">
        <f>ROUND(VALUE(SUBSTITUTE(実質収支比率等に係る経年分析!H$47,"▲","-")),2)</f>
        <v>45.65</v>
      </c>
      <c r="E20" s="159">
        <f>ROUND(VALUE(SUBSTITUTE(実質収支比率等に係る経年分析!I$47,"▲","-")),2)</f>
        <v>47.06</v>
      </c>
      <c r="F20" s="159">
        <f>ROUND(VALUE(SUBSTITUTE(実質収支比率等に係る経年分析!J$47,"▲","-")),2)</f>
        <v>49.75</v>
      </c>
    </row>
    <row r="21" spans="1:11">
      <c r="A21" s="159" t="s">
        <v>50</v>
      </c>
      <c r="B21" s="159">
        <f>IF(ISNUMBER(VALUE(SUBSTITUTE(実質収支比率等に係る経年分析!F$49,"▲","-"))),ROUND(VALUE(SUBSTITUTE(実質収支比率等に係る経年分析!F$49,"▲","-")),2),NA())</f>
        <v>5.46</v>
      </c>
      <c r="C21" s="159">
        <f>IF(ISNUMBER(VALUE(SUBSTITUTE(実質収支比率等に係る経年分析!G$49,"▲","-"))),ROUND(VALUE(SUBSTITUTE(実質収支比率等に係る経年分析!G$49,"▲","-")),2),NA())</f>
        <v>11.98</v>
      </c>
      <c r="D21" s="159">
        <f>IF(ISNUMBER(VALUE(SUBSTITUTE(実質収支比率等に係る経年分析!H$49,"▲","-"))),ROUND(VALUE(SUBSTITUTE(実質収支比率等に係る経年分析!H$49,"▲","-")),2),NA())</f>
        <v>-35.85</v>
      </c>
      <c r="E21" s="159">
        <f>IF(ISNUMBER(VALUE(SUBSTITUTE(実質収支比率等に係る経年分析!I$49,"▲","-"))),ROUND(VALUE(SUBSTITUTE(実質収支比率等に係る経年分析!I$49,"▲","-")),2),NA())</f>
        <v>-4.63</v>
      </c>
      <c r="F21" s="159">
        <f>IF(ISNUMBER(VALUE(SUBSTITUTE(実質収支比率等に係る経年分析!J$49,"▲","-"))),ROUND(VALUE(SUBSTITUTE(実質収支比率等に係る経年分析!J$49,"▲","-")),2),NA())</f>
        <v>-8.09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0.28000000000000003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2.64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2.25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0.74</v>
      </c>
    </row>
    <row r="33" spans="1:16">
      <c r="A33" s="160" t="str">
        <f>IF(連結実質赤字比率に係る赤字・黒字の構成分析!C$37="",NA(),連結実質赤字比率に係る赤字・黒字の構成分析!C$37)</f>
        <v>漁業集落排水事業特別会計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c r="A34" s="160" t="str">
        <f>IF(連結実質赤字比率に係る赤字・黒字の構成分析!C$36="",NA(),連結実質赤字比率に係る赤字・黒字の構成分析!C$36)</f>
        <v>国民健康保険特別会計（事業勘定）</v>
      </c>
      <c r="B34" s="160">
        <f>IF(ROUND(VALUE(SUBSTITUTE(連結実質赤字比率に係る赤字・黒字の構成分析!F$36,"▲", "-")), 2) &lt; 0, ABS(ROUND(VALUE(SUBSTITUTE(連結実質赤字比率に係る赤字・黒字の構成分析!F$36,"▲", "-")), 2)), NA())</f>
        <v>0.86</v>
      </c>
      <c r="C34" s="160" t="e">
        <f>IF(ROUND(VALUE(SUBSTITUTE(連結実質赤字比率に係る赤字・黒字の構成分析!F$36,"▲", "-")), 2) &gt;= 0, ABS(ROUND(VALUE(SUBSTITUTE(連結実質赤字比率に係る赤字・黒字の構成分析!F$36,"▲", "-")), 2)), NA())</f>
        <v>#N/A</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34.700000000000003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12.04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14.31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1888</v>
      </c>
      <c r="E42" s="161"/>
      <c r="F42" s="161"/>
      <c r="G42" s="161">
        <f>'実質公債費比率（分子）の構造'!L$52</f>
        <v>1970</v>
      </c>
      <c r="H42" s="161"/>
      <c r="I42" s="161"/>
      <c r="J42" s="161">
        <f>'実質公債費比率（分子）の構造'!M$52</f>
        <v>1904</v>
      </c>
      <c r="K42" s="161"/>
      <c r="L42" s="161"/>
      <c r="M42" s="161">
        <f>'実質公債費比率（分子）の構造'!N$52</f>
        <v>1854</v>
      </c>
      <c r="N42" s="161"/>
      <c r="O42" s="161"/>
      <c r="P42" s="161">
        <f>'実質公債費比率（分子）の構造'!O$52</f>
        <v>1839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61</v>
      </c>
      <c r="C44" s="161"/>
      <c r="D44" s="161"/>
      <c r="E44" s="161">
        <f>'実質公債費比率（分子）の構造'!L$50</f>
        <v>44</v>
      </c>
      <c r="F44" s="161"/>
      <c r="G44" s="161"/>
      <c r="H44" s="161">
        <f>'実質公債費比率（分子）の構造'!M$50</f>
        <v>65</v>
      </c>
      <c r="I44" s="161"/>
      <c r="J44" s="161"/>
      <c r="K44" s="161">
        <f>'実質公債費比率（分子）の構造'!N$50</f>
        <v>42</v>
      </c>
      <c r="L44" s="161"/>
      <c r="M44" s="161"/>
      <c r="N44" s="161">
        <f>'実質公債費比率（分子）の構造'!O$50</f>
        <v>33</v>
      </c>
      <c r="O44" s="161"/>
      <c r="P44" s="161"/>
    </row>
    <row r="45" spans="1:16">
      <c r="A45" s="161" t="s">
        <v>60</v>
      </c>
      <c r="B45" s="161">
        <f>'実質公債費比率（分子）の構造'!K$49</f>
        <v>81</v>
      </c>
      <c r="C45" s="161"/>
      <c r="D45" s="161"/>
      <c r="E45" s="161">
        <f>'実質公債費比率（分子）の構造'!L$49</f>
        <v>150</v>
      </c>
      <c r="F45" s="161"/>
      <c r="G45" s="161"/>
      <c r="H45" s="161">
        <f>'実質公債費比率（分子）の構造'!M$49</f>
        <v>157</v>
      </c>
      <c r="I45" s="161"/>
      <c r="J45" s="161"/>
      <c r="K45" s="161">
        <f>'実質公債費比率（分子）の構造'!N$49</f>
        <v>153</v>
      </c>
      <c r="L45" s="161"/>
      <c r="M45" s="161"/>
      <c r="N45" s="161">
        <f>'実質公債費比率（分子）の構造'!O$49</f>
        <v>158</v>
      </c>
      <c r="O45" s="161"/>
      <c r="P45" s="161"/>
    </row>
    <row r="46" spans="1:16">
      <c r="A46" s="161" t="s">
        <v>61</v>
      </c>
      <c r="B46" s="161">
        <f>'実質公債費比率（分子）の構造'!K$48</f>
        <v>827</v>
      </c>
      <c r="C46" s="161"/>
      <c r="D46" s="161"/>
      <c r="E46" s="161">
        <f>'実質公債費比率（分子）の構造'!L$48</f>
        <v>620</v>
      </c>
      <c r="F46" s="161"/>
      <c r="G46" s="161"/>
      <c r="H46" s="161">
        <f>'実質公債費比率（分子）の構造'!M$48</f>
        <v>321</v>
      </c>
      <c r="I46" s="161"/>
      <c r="J46" s="161"/>
      <c r="K46" s="161">
        <f>'実質公債費比率（分子）の構造'!N$48</f>
        <v>636</v>
      </c>
      <c r="L46" s="161"/>
      <c r="M46" s="161"/>
      <c r="N46" s="161">
        <f>'実質公債費比率（分子）の構造'!O$48</f>
        <v>606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2145</v>
      </c>
      <c r="C49" s="161"/>
      <c r="D49" s="161"/>
      <c r="E49" s="161">
        <f>'実質公債費比率（分子）の構造'!L$45</f>
        <v>2218</v>
      </c>
      <c r="F49" s="161"/>
      <c r="G49" s="161"/>
      <c r="H49" s="161">
        <f>'実質公債費比率（分子）の構造'!M$45</f>
        <v>2129</v>
      </c>
      <c r="I49" s="161"/>
      <c r="J49" s="161"/>
      <c r="K49" s="161">
        <f>'実質公債費比率（分子）の構造'!N$45</f>
        <v>2132</v>
      </c>
      <c r="L49" s="161"/>
      <c r="M49" s="161"/>
      <c r="N49" s="161">
        <f>'実質公債費比率（分子）の構造'!O$45</f>
        <v>2148</v>
      </c>
      <c r="O49" s="161"/>
      <c r="P49" s="161"/>
    </row>
    <row r="50" spans="1:16">
      <c r="A50" s="161" t="s">
        <v>64</v>
      </c>
      <c r="B50" s="161" t="e">
        <f>NA()</f>
        <v>#N/A</v>
      </c>
      <c r="C50" s="161">
        <f>IF(ISNUMBER('実質公債費比率（分子）の構造'!K$53),'実質公債費比率（分子）の構造'!K$53,NA())</f>
        <v>1226</v>
      </c>
      <c r="D50" s="161" t="e">
        <f>NA()</f>
        <v>#N/A</v>
      </c>
      <c r="E50" s="161" t="e">
        <f>NA()</f>
        <v>#N/A</v>
      </c>
      <c r="F50" s="161">
        <f>IF(ISNUMBER('実質公債費比率（分子）の構造'!L$53),'実質公債費比率（分子）の構造'!L$53,NA())</f>
        <v>1062</v>
      </c>
      <c r="G50" s="161" t="e">
        <f>NA()</f>
        <v>#N/A</v>
      </c>
      <c r="H50" s="161" t="e">
        <f>NA()</f>
        <v>#N/A</v>
      </c>
      <c r="I50" s="161">
        <f>IF(ISNUMBER('実質公債費比率（分子）の構造'!M$53),'実質公債費比率（分子）の構造'!M$53,NA())</f>
        <v>768</v>
      </c>
      <c r="J50" s="161" t="e">
        <f>NA()</f>
        <v>#N/A</v>
      </c>
      <c r="K50" s="161" t="e">
        <f>NA()</f>
        <v>#N/A</v>
      </c>
      <c r="L50" s="161">
        <f>IF(ISNUMBER('実質公債費比率（分子）の構造'!N$53),'実質公債費比率（分子）の構造'!N$53,NA())</f>
        <v>1109</v>
      </c>
      <c r="M50" s="161" t="e">
        <f>NA()</f>
        <v>#N/A</v>
      </c>
      <c r="N50" s="161" t="e">
        <f>NA()</f>
        <v>#N/A</v>
      </c>
      <c r="O50" s="161">
        <f>IF(ISNUMBER('実質公債費比率（分子）の構造'!O$53),'実質公債費比率（分子）の構造'!O$53,NA())</f>
        <v>1106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20676</v>
      </c>
      <c r="E56" s="160"/>
      <c r="F56" s="160"/>
      <c r="G56" s="160">
        <f>'将来負担比率（分子）の構造'!J$52</f>
        <v>20225</v>
      </c>
      <c r="H56" s="160"/>
      <c r="I56" s="160"/>
      <c r="J56" s="160">
        <f>'将来負担比率（分子）の構造'!K$52</f>
        <v>20070</v>
      </c>
      <c r="K56" s="160"/>
      <c r="L56" s="160"/>
      <c r="M56" s="160">
        <f>'将来負担比率（分子）の構造'!L$52</f>
        <v>21291</v>
      </c>
      <c r="N56" s="160"/>
      <c r="O56" s="160"/>
      <c r="P56" s="160">
        <f>'将来負担比率（分子）の構造'!M$52</f>
        <v>21020</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f>'将来負担比率（分子）の構造'!M$51</f>
        <v>420</v>
      </c>
    </row>
    <row r="58" spans="1:16">
      <c r="A58" s="160" t="s">
        <v>35</v>
      </c>
      <c r="B58" s="160"/>
      <c r="C58" s="160"/>
      <c r="D58" s="160">
        <f>'将来負担比率（分子）の構造'!I$50</f>
        <v>10735</v>
      </c>
      <c r="E58" s="160"/>
      <c r="F58" s="160"/>
      <c r="G58" s="160">
        <f>'将来負担比率（分子）の構造'!J$50</f>
        <v>12456</v>
      </c>
      <c r="H58" s="160"/>
      <c r="I58" s="160"/>
      <c r="J58" s="160">
        <f>'将来負担比率（分子）の構造'!K$50</f>
        <v>9090</v>
      </c>
      <c r="K58" s="160"/>
      <c r="L58" s="160"/>
      <c r="M58" s="160">
        <f>'将来負担比率（分子）の構造'!L$50</f>
        <v>9512</v>
      </c>
      <c r="N58" s="160"/>
      <c r="O58" s="160"/>
      <c r="P58" s="160">
        <f>'将来負担比率（分子）の構造'!M$50</f>
        <v>10472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4600</v>
      </c>
      <c r="C62" s="160"/>
      <c r="D62" s="160"/>
      <c r="E62" s="160">
        <f>'将来負担比率（分子）の構造'!J$45</f>
        <v>4243</v>
      </c>
      <c r="F62" s="160"/>
      <c r="G62" s="160"/>
      <c r="H62" s="160">
        <f>'将来負担比率（分子）の構造'!K$45</f>
        <v>4113</v>
      </c>
      <c r="I62" s="160"/>
      <c r="J62" s="160"/>
      <c r="K62" s="160">
        <f>'将来負担比率（分子）の構造'!L$45</f>
        <v>4008</v>
      </c>
      <c r="L62" s="160"/>
      <c r="M62" s="160"/>
      <c r="N62" s="160">
        <f>'将来負担比率（分子）の構造'!M$45</f>
        <v>3910</v>
      </c>
      <c r="O62" s="160"/>
      <c r="P62" s="160"/>
    </row>
    <row r="63" spans="1:16">
      <c r="A63" s="160" t="s">
        <v>28</v>
      </c>
      <c r="B63" s="160">
        <f>'将来負担比率（分子）の構造'!I$44</f>
        <v>1492</v>
      </c>
      <c r="C63" s="160"/>
      <c r="D63" s="160"/>
      <c r="E63" s="160">
        <f>'将来負担比率（分子）の構造'!J$44</f>
        <v>1425</v>
      </c>
      <c r="F63" s="160"/>
      <c r="G63" s="160"/>
      <c r="H63" s="160">
        <f>'将来負担比率（分子）の構造'!K$44</f>
        <v>1286</v>
      </c>
      <c r="I63" s="160"/>
      <c r="J63" s="160"/>
      <c r="K63" s="160">
        <f>'将来負担比率（分子）の構造'!L$44</f>
        <v>1186</v>
      </c>
      <c r="L63" s="160"/>
      <c r="M63" s="160"/>
      <c r="N63" s="160">
        <f>'将来負担比率（分子）の構造'!M$44</f>
        <v>1137</v>
      </c>
      <c r="O63" s="160"/>
      <c r="P63" s="160"/>
    </row>
    <row r="64" spans="1:16">
      <c r="A64" s="160" t="s">
        <v>27</v>
      </c>
      <c r="B64" s="160">
        <f>'将来負担比率（分子）の構造'!I$43</f>
        <v>5492</v>
      </c>
      <c r="C64" s="160"/>
      <c r="D64" s="160"/>
      <c r="E64" s="160">
        <f>'将来負担比率（分子）の構造'!J$43</f>
        <v>8618</v>
      </c>
      <c r="F64" s="160"/>
      <c r="G64" s="160"/>
      <c r="H64" s="160">
        <f>'将来負担比率（分子）の構造'!K$43</f>
        <v>10021</v>
      </c>
      <c r="I64" s="160"/>
      <c r="J64" s="160"/>
      <c r="K64" s="160">
        <f>'将来負担比率（分子）の構造'!L$43</f>
        <v>12344</v>
      </c>
      <c r="L64" s="160"/>
      <c r="M64" s="160"/>
      <c r="N64" s="160">
        <f>'将来負担比率（分子）の構造'!M$43</f>
        <v>12059</v>
      </c>
      <c r="O64" s="160"/>
      <c r="P64" s="160"/>
    </row>
    <row r="65" spans="1:16">
      <c r="A65" s="160" t="s">
        <v>26</v>
      </c>
      <c r="B65" s="160">
        <f>'将来負担比率（分子）の構造'!I$42</f>
        <v>7</v>
      </c>
      <c r="C65" s="160"/>
      <c r="D65" s="160"/>
      <c r="E65" s="160">
        <f>'将来負担比率（分子）の構造'!J$42</f>
        <v>50</v>
      </c>
      <c r="F65" s="160"/>
      <c r="G65" s="160"/>
      <c r="H65" s="160">
        <f>'将来負担比率（分子）の構造'!K$42</f>
        <v>3</v>
      </c>
      <c r="I65" s="160"/>
      <c r="J65" s="160"/>
      <c r="K65" s="160">
        <f>'将来負担比率（分子）の構造'!L$42</f>
        <v>1</v>
      </c>
      <c r="L65" s="160"/>
      <c r="M65" s="160"/>
      <c r="N65" s="160">
        <f>'将来負担比率（分子）の構造'!M$42</f>
        <v>1</v>
      </c>
      <c r="O65" s="160"/>
      <c r="P65" s="160"/>
    </row>
    <row r="66" spans="1:16">
      <c r="A66" s="160" t="s">
        <v>25</v>
      </c>
      <c r="B66" s="160">
        <f>'将来負担比率（分子）の構造'!I$41</f>
        <v>21053</v>
      </c>
      <c r="C66" s="160"/>
      <c r="D66" s="160"/>
      <c r="E66" s="160">
        <f>'将来負担比率（分子）の構造'!J$41</f>
        <v>20599</v>
      </c>
      <c r="F66" s="160"/>
      <c r="G66" s="160"/>
      <c r="H66" s="160">
        <f>'将来負担比率（分子）の構造'!K$41</f>
        <v>21499</v>
      </c>
      <c r="I66" s="160"/>
      <c r="J66" s="160"/>
      <c r="K66" s="160">
        <f>'将来負担比率（分子）の構造'!L$41</f>
        <v>23556</v>
      </c>
      <c r="L66" s="160"/>
      <c r="M66" s="160"/>
      <c r="N66" s="160">
        <f>'将来負担比率（分子）の構造'!M$41</f>
        <v>23481</v>
      </c>
      <c r="O66" s="160"/>
      <c r="P66" s="160"/>
    </row>
    <row r="67" spans="1:16">
      <c r="A67" s="160" t="s">
        <v>68</v>
      </c>
      <c r="B67" s="160" t="e">
        <f>NA()</f>
        <v>#N/A</v>
      </c>
      <c r="C67" s="160">
        <f>IF(ISNUMBER('将来負担比率（分子）の構造'!I$53), IF('将来負担比率（分子）の構造'!I$53 &lt; 0, 0, '将来負担比率（分子）の構造'!I$53), NA())</f>
        <v>1232</v>
      </c>
      <c r="D67" s="160" t="e">
        <f>NA()</f>
        <v>#N/A</v>
      </c>
      <c r="E67" s="160" t="e">
        <f>NA()</f>
        <v>#N/A</v>
      </c>
      <c r="F67" s="160">
        <f>IF(ISNUMBER('将来負担比率（分子）の構造'!J$53), IF('将来負担比率（分子）の構造'!J$53 &lt; 0, 0, '将来負担比率（分子）の構造'!J$53), NA())</f>
        <v>2253</v>
      </c>
      <c r="G67" s="160" t="e">
        <f>NA()</f>
        <v>#N/A</v>
      </c>
      <c r="H67" s="160" t="e">
        <f>NA()</f>
        <v>#N/A</v>
      </c>
      <c r="I67" s="160">
        <f>IF(ISNUMBER('将来負担比率（分子）の構造'!K$53), IF('将来負担比率（分子）の構造'!K$53 &lt; 0, 0, '将来負担比率（分子）の構造'!K$53), NA())</f>
        <v>7761</v>
      </c>
      <c r="J67" s="160" t="e">
        <f>NA()</f>
        <v>#N/A</v>
      </c>
      <c r="K67" s="160" t="e">
        <f>NA()</f>
        <v>#N/A</v>
      </c>
      <c r="L67" s="160">
        <f>IF(ISNUMBER('将来負担比率（分子）の構造'!L$53), IF('将来負担比率（分子）の構造'!L$53 &lt; 0, 0, '将来負担比率（分子）の構造'!L$53), NA())</f>
        <v>10292</v>
      </c>
      <c r="M67" s="160" t="e">
        <f>NA()</f>
        <v>#N/A</v>
      </c>
      <c r="N67" s="160" t="e">
        <f>NA()</f>
        <v>#N/A</v>
      </c>
      <c r="O67" s="160">
        <f>IF(ISNUMBER('将来負担比率（分子）の構造'!M$53), IF('将来負担比率（分子）の構造'!M$53 &lt; 0, 0, '将来負担比率（分子）の構造'!M$53), NA())</f>
        <v>8676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5184</v>
      </c>
      <c r="C72" s="164">
        <f>基金残高に係る経年分析!G55</f>
        <v>5155</v>
      </c>
      <c r="D72" s="164">
        <f>基金残高に係る経年分析!H55</f>
        <v>5451</v>
      </c>
    </row>
    <row r="73" spans="1:16">
      <c r="A73" s="163" t="s">
        <v>71</v>
      </c>
      <c r="B73" s="164">
        <f>基金残高に係る経年分析!F56</f>
        <v>807</v>
      </c>
      <c r="C73" s="164">
        <f>基金残高に係る経年分析!G56</f>
        <v>1402</v>
      </c>
      <c r="D73" s="164">
        <f>基金残高に係る経年分析!H56</f>
        <v>2230</v>
      </c>
    </row>
    <row r="74" spans="1:16">
      <c r="A74" s="163" t="s">
        <v>72</v>
      </c>
      <c r="B74" s="164">
        <f>基金残高に係る経年分析!F57</f>
        <v>21182</v>
      </c>
      <c r="C74" s="164">
        <f>基金残高に係る経年分析!G57</f>
        <v>18307</v>
      </c>
      <c r="D74" s="164">
        <f>基金残高に係る経年分析!H57</f>
        <v>13371</v>
      </c>
    </row>
  </sheetData>
  <sheetProtection algorithmName="SHA-512" hashValue="3rhYqXgLrTkniGSMqWZTlzNiaLWcBvHIlVr19f+02t/uQV++6fjahXYsi09sFXFY0jI5ysDlQ3YG4dFmqqo/Sw==" saltValue="XCm42SbAWyOpEHBJpIUX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203</v>
      </c>
      <c r="DI1" s="598"/>
      <c r="DJ1" s="598"/>
      <c r="DK1" s="598"/>
      <c r="DL1" s="598"/>
      <c r="DM1" s="598"/>
      <c r="DN1" s="599"/>
      <c r="DO1" s="205"/>
      <c r="DP1" s="597" t="s">
        <v>204</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209</v>
      </c>
      <c r="S4" s="601"/>
      <c r="T4" s="601"/>
      <c r="U4" s="601"/>
      <c r="V4" s="601"/>
      <c r="W4" s="601"/>
      <c r="X4" s="601"/>
      <c r="Y4" s="602"/>
      <c r="Z4" s="600" t="s">
        <v>210</v>
      </c>
      <c r="AA4" s="601"/>
      <c r="AB4" s="601"/>
      <c r="AC4" s="602"/>
      <c r="AD4" s="600" t="s">
        <v>211</v>
      </c>
      <c r="AE4" s="601"/>
      <c r="AF4" s="601"/>
      <c r="AG4" s="601"/>
      <c r="AH4" s="601"/>
      <c r="AI4" s="601"/>
      <c r="AJ4" s="601"/>
      <c r="AK4" s="602"/>
      <c r="AL4" s="600" t="s">
        <v>210</v>
      </c>
      <c r="AM4" s="601"/>
      <c r="AN4" s="601"/>
      <c r="AO4" s="602"/>
      <c r="AP4" s="606" t="s">
        <v>212</v>
      </c>
      <c r="AQ4" s="606"/>
      <c r="AR4" s="606"/>
      <c r="AS4" s="606"/>
      <c r="AT4" s="606"/>
      <c r="AU4" s="606"/>
      <c r="AV4" s="606"/>
      <c r="AW4" s="606"/>
      <c r="AX4" s="606"/>
      <c r="AY4" s="606"/>
      <c r="AZ4" s="606"/>
      <c r="BA4" s="606"/>
      <c r="BB4" s="606"/>
      <c r="BC4" s="606"/>
      <c r="BD4" s="606"/>
      <c r="BE4" s="606"/>
      <c r="BF4" s="606"/>
      <c r="BG4" s="606" t="s">
        <v>213</v>
      </c>
      <c r="BH4" s="606"/>
      <c r="BI4" s="606"/>
      <c r="BJ4" s="606"/>
      <c r="BK4" s="606"/>
      <c r="BL4" s="606"/>
      <c r="BM4" s="606"/>
      <c r="BN4" s="606"/>
      <c r="BO4" s="606" t="s">
        <v>210</v>
      </c>
      <c r="BP4" s="606"/>
      <c r="BQ4" s="606"/>
      <c r="BR4" s="606"/>
      <c r="BS4" s="606" t="s">
        <v>214</v>
      </c>
      <c r="BT4" s="606"/>
      <c r="BU4" s="606"/>
      <c r="BV4" s="606"/>
      <c r="BW4" s="606"/>
      <c r="BX4" s="606"/>
      <c r="BY4" s="606"/>
      <c r="BZ4" s="606"/>
      <c r="CA4" s="606"/>
      <c r="CB4" s="606"/>
      <c r="CD4" s="603" t="s">
        <v>215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216</v>
      </c>
      <c r="C5" s="608"/>
      <c r="D5" s="608"/>
      <c r="E5" s="608"/>
      <c r="F5" s="608"/>
      <c r="G5" s="608"/>
      <c r="H5" s="608"/>
      <c r="I5" s="608"/>
      <c r="J5" s="608"/>
      <c r="K5" s="608"/>
      <c r="L5" s="608"/>
      <c r="M5" s="608"/>
      <c r="N5" s="608"/>
      <c r="O5" s="608"/>
      <c r="P5" s="608"/>
      <c r="Q5" s="609"/>
      <c r="R5" s="610">
        <v>4348835</v>
      </c>
      <c r="S5" s="611"/>
      <c r="T5" s="611"/>
      <c r="U5" s="611"/>
      <c r="V5" s="611"/>
      <c r="W5" s="611"/>
      <c r="X5" s="611"/>
      <c r="Y5" s="612"/>
      <c r="Z5" s="613">
        <v>9.8000000000000007</v>
      </c>
      <c r="AA5" s="613"/>
      <c r="AB5" s="613"/>
      <c r="AC5" s="613"/>
      <c r="AD5" s="614">
        <v>4348835</v>
      </c>
      <c r="AE5" s="614"/>
      <c r="AF5" s="614"/>
      <c r="AG5" s="614"/>
      <c r="AH5" s="614"/>
      <c r="AI5" s="614"/>
      <c r="AJ5" s="614"/>
      <c r="AK5" s="614"/>
      <c r="AL5" s="615">
        <v>42.9</v>
      </c>
      <c r="AM5" s="616"/>
      <c r="AN5" s="616"/>
      <c r="AO5" s="617"/>
      <c r="AP5" s="607" t="s">
        <v>217</v>
      </c>
      <c r="AQ5" s="608"/>
      <c r="AR5" s="608"/>
      <c r="AS5" s="608"/>
      <c r="AT5" s="608"/>
      <c r="AU5" s="608"/>
      <c r="AV5" s="608"/>
      <c r="AW5" s="608"/>
      <c r="AX5" s="608"/>
      <c r="AY5" s="608"/>
      <c r="AZ5" s="608"/>
      <c r="BA5" s="608"/>
      <c r="BB5" s="608"/>
      <c r="BC5" s="608"/>
      <c r="BD5" s="608"/>
      <c r="BE5" s="608"/>
      <c r="BF5" s="609"/>
      <c r="BG5" s="621">
        <v>4339642</v>
      </c>
      <c r="BH5" s="622"/>
      <c r="BI5" s="622"/>
      <c r="BJ5" s="622"/>
      <c r="BK5" s="622"/>
      <c r="BL5" s="622"/>
      <c r="BM5" s="622"/>
      <c r="BN5" s="623"/>
      <c r="BO5" s="624">
        <v>99.8</v>
      </c>
      <c r="BP5" s="624"/>
      <c r="BQ5" s="624"/>
      <c r="BR5" s="624"/>
      <c r="BS5" s="625">
        <v>182010</v>
      </c>
      <c r="BT5" s="625"/>
      <c r="BU5" s="625"/>
      <c r="BV5" s="625"/>
      <c r="BW5" s="625"/>
      <c r="BX5" s="625"/>
      <c r="BY5" s="625"/>
      <c r="BZ5" s="625"/>
      <c r="CA5" s="625"/>
      <c r="CB5" s="629"/>
      <c r="CD5" s="603" t="s">
        <v>212</v>
      </c>
      <c r="CE5" s="604"/>
      <c r="CF5" s="604"/>
      <c r="CG5" s="604"/>
      <c r="CH5" s="604"/>
      <c r="CI5" s="604"/>
      <c r="CJ5" s="604"/>
      <c r="CK5" s="604"/>
      <c r="CL5" s="604"/>
      <c r="CM5" s="604"/>
      <c r="CN5" s="604"/>
      <c r="CO5" s="604"/>
      <c r="CP5" s="604"/>
      <c r="CQ5" s="605"/>
      <c r="CR5" s="603" t="s">
        <v>218</v>
      </c>
      <c r="CS5" s="604"/>
      <c r="CT5" s="604"/>
      <c r="CU5" s="604"/>
      <c r="CV5" s="604"/>
      <c r="CW5" s="604"/>
      <c r="CX5" s="604"/>
      <c r="CY5" s="605"/>
      <c r="CZ5" s="603" t="s">
        <v>210</v>
      </c>
      <c r="DA5" s="604"/>
      <c r="DB5" s="604"/>
      <c r="DC5" s="605"/>
      <c r="DD5" s="603" t="s">
        <v>219</v>
      </c>
      <c r="DE5" s="604"/>
      <c r="DF5" s="604"/>
      <c r="DG5" s="604"/>
      <c r="DH5" s="604"/>
      <c r="DI5" s="604"/>
      <c r="DJ5" s="604"/>
      <c r="DK5" s="604"/>
      <c r="DL5" s="604"/>
      <c r="DM5" s="604"/>
      <c r="DN5" s="604"/>
      <c r="DO5" s="604"/>
      <c r="DP5" s="605"/>
      <c r="DQ5" s="603" t="s">
        <v>220</v>
      </c>
      <c r="DR5" s="604"/>
      <c r="DS5" s="604"/>
      <c r="DT5" s="604"/>
      <c r="DU5" s="604"/>
      <c r="DV5" s="604"/>
      <c r="DW5" s="604"/>
      <c r="DX5" s="604"/>
      <c r="DY5" s="604"/>
      <c r="DZ5" s="604"/>
      <c r="EA5" s="604"/>
      <c r="EB5" s="604"/>
      <c r="EC5" s="605"/>
    </row>
    <row r="6" spans="2:143" ht="11.25" customHeight="1">
      <c r="B6" s="618" t="s">
        <v>221</v>
      </c>
      <c r="C6" s="619"/>
      <c r="D6" s="619"/>
      <c r="E6" s="619"/>
      <c r="F6" s="619"/>
      <c r="G6" s="619"/>
      <c r="H6" s="619"/>
      <c r="I6" s="619"/>
      <c r="J6" s="619"/>
      <c r="K6" s="619"/>
      <c r="L6" s="619"/>
      <c r="M6" s="619"/>
      <c r="N6" s="619"/>
      <c r="O6" s="619"/>
      <c r="P6" s="619"/>
      <c r="Q6" s="620"/>
      <c r="R6" s="621">
        <v>182468</v>
      </c>
      <c r="S6" s="622"/>
      <c r="T6" s="622"/>
      <c r="U6" s="622"/>
      <c r="V6" s="622"/>
      <c r="W6" s="622"/>
      <c r="X6" s="622"/>
      <c r="Y6" s="623"/>
      <c r="Z6" s="624">
        <v>0.4</v>
      </c>
      <c r="AA6" s="624"/>
      <c r="AB6" s="624"/>
      <c r="AC6" s="624"/>
      <c r="AD6" s="625">
        <v>182468</v>
      </c>
      <c r="AE6" s="625"/>
      <c r="AF6" s="625"/>
      <c r="AG6" s="625"/>
      <c r="AH6" s="625"/>
      <c r="AI6" s="625"/>
      <c r="AJ6" s="625"/>
      <c r="AK6" s="625"/>
      <c r="AL6" s="626">
        <v>1.8</v>
      </c>
      <c r="AM6" s="627"/>
      <c r="AN6" s="627"/>
      <c r="AO6" s="628"/>
      <c r="AP6" s="618" t="s">
        <v>222</v>
      </c>
      <c r="AQ6" s="619"/>
      <c r="AR6" s="619"/>
      <c r="AS6" s="619"/>
      <c r="AT6" s="619"/>
      <c r="AU6" s="619"/>
      <c r="AV6" s="619"/>
      <c r="AW6" s="619"/>
      <c r="AX6" s="619"/>
      <c r="AY6" s="619"/>
      <c r="AZ6" s="619"/>
      <c r="BA6" s="619"/>
      <c r="BB6" s="619"/>
      <c r="BC6" s="619"/>
      <c r="BD6" s="619"/>
      <c r="BE6" s="619"/>
      <c r="BF6" s="620"/>
      <c r="BG6" s="621">
        <v>4339642</v>
      </c>
      <c r="BH6" s="622"/>
      <c r="BI6" s="622"/>
      <c r="BJ6" s="622"/>
      <c r="BK6" s="622"/>
      <c r="BL6" s="622"/>
      <c r="BM6" s="622"/>
      <c r="BN6" s="623"/>
      <c r="BO6" s="624">
        <v>99.8</v>
      </c>
      <c r="BP6" s="624"/>
      <c r="BQ6" s="624"/>
      <c r="BR6" s="624"/>
      <c r="BS6" s="625">
        <v>182010</v>
      </c>
      <c r="BT6" s="625"/>
      <c r="BU6" s="625"/>
      <c r="BV6" s="625"/>
      <c r="BW6" s="625"/>
      <c r="BX6" s="625"/>
      <c r="BY6" s="625"/>
      <c r="BZ6" s="625"/>
      <c r="CA6" s="625"/>
      <c r="CB6" s="629"/>
      <c r="CD6" s="632" t="s">
        <v>223</v>
      </c>
      <c r="CE6" s="633"/>
      <c r="CF6" s="633"/>
      <c r="CG6" s="633"/>
      <c r="CH6" s="633"/>
      <c r="CI6" s="633"/>
      <c r="CJ6" s="633"/>
      <c r="CK6" s="633"/>
      <c r="CL6" s="633"/>
      <c r="CM6" s="633"/>
      <c r="CN6" s="633"/>
      <c r="CO6" s="633"/>
      <c r="CP6" s="633"/>
      <c r="CQ6" s="634"/>
      <c r="CR6" s="621">
        <v>190167</v>
      </c>
      <c r="CS6" s="622"/>
      <c r="CT6" s="622"/>
      <c r="CU6" s="622"/>
      <c r="CV6" s="622"/>
      <c r="CW6" s="622"/>
      <c r="CX6" s="622"/>
      <c r="CY6" s="623"/>
      <c r="CZ6" s="615">
        <v>0.5</v>
      </c>
      <c r="DA6" s="616"/>
      <c r="DB6" s="616"/>
      <c r="DC6" s="635"/>
      <c r="DD6" s="630" t="s">
        <v>224</v>
      </c>
      <c r="DE6" s="622"/>
      <c r="DF6" s="622"/>
      <c r="DG6" s="622"/>
      <c r="DH6" s="622"/>
      <c r="DI6" s="622"/>
      <c r="DJ6" s="622"/>
      <c r="DK6" s="622"/>
      <c r="DL6" s="622"/>
      <c r="DM6" s="622"/>
      <c r="DN6" s="622"/>
      <c r="DO6" s="622"/>
      <c r="DP6" s="623"/>
      <c r="DQ6" s="630">
        <v>190167</v>
      </c>
      <c r="DR6" s="622"/>
      <c r="DS6" s="622"/>
      <c r="DT6" s="622"/>
      <c r="DU6" s="622"/>
      <c r="DV6" s="622"/>
      <c r="DW6" s="622"/>
      <c r="DX6" s="622"/>
      <c r="DY6" s="622"/>
      <c r="DZ6" s="622"/>
      <c r="EA6" s="622"/>
      <c r="EB6" s="622"/>
      <c r="EC6" s="631"/>
    </row>
    <row r="7" spans="2:143" ht="11.25" customHeight="1">
      <c r="B7" s="618" t="s">
        <v>225</v>
      </c>
      <c r="C7" s="619"/>
      <c r="D7" s="619"/>
      <c r="E7" s="619"/>
      <c r="F7" s="619"/>
      <c r="G7" s="619"/>
      <c r="H7" s="619"/>
      <c r="I7" s="619"/>
      <c r="J7" s="619"/>
      <c r="K7" s="619"/>
      <c r="L7" s="619"/>
      <c r="M7" s="619"/>
      <c r="N7" s="619"/>
      <c r="O7" s="619"/>
      <c r="P7" s="619"/>
      <c r="Q7" s="620"/>
      <c r="R7" s="621">
        <v>5749</v>
      </c>
      <c r="S7" s="622"/>
      <c r="T7" s="622"/>
      <c r="U7" s="622"/>
      <c r="V7" s="622"/>
      <c r="W7" s="622"/>
      <c r="X7" s="622"/>
      <c r="Y7" s="623"/>
      <c r="Z7" s="624">
        <v>0</v>
      </c>
      <c r="AA7" s="624"/>
      <c r="AB7" s="624"/>
      <c r="AC7" s="624"/>
      <c r="AD7" s="625">
        <v>5749</v>
      </c>
      <c r="AE7" s="625"/>
      <c r="AF7" s="625"/>
      <c r="AG7" s="625"/>
      <c r="AH7" s="625"/>
      <c r="AI7" s="625"/>
      <c r="AJ7" s="625"/>
      <c r="AK7" s="625"/>
      <c r="AL7" s="626">
        <v>0.1</v>
      </c>
      <c r="AM7" s="627"/>
      <c r="AN7" s="627"/>
      <c r="AO7" s="628"/>
      <c r="AP7" s="618" t="s">
        <v>226</v>
      </c>
      <c r="AQ7" s="619"/>
      <c r="AR7" s="619"/>
      <c r="AS7" s="619"/>
      <c r="AT7" s="619"/>
      <c r="AU7" s="619"/>
      <c r="AV7" s="619"/>
      <c r="AW7" s="619"/>
      <c r="AX7" s="619"/>
      <c r="AY7" s="619"/>
      <c r="AZ7" s="619"/>
      <c r="BA7" s="619"/>
      <c r="BB7" s="619"/>
      <c r="BC7" s="619"/>
      <c r="BD7" s="619"/>
      <c r="BE7" s="619"/>
      <c r="BF7" s="620"/>
      <c r="BG7" s="621">
        <v>1975102</v>
      </c>
      <c r="BH7" s="622"/>
      <c r="BI7" s="622"/>
      <c r="BJ7" s="622"/>
      <c r="BK7" s="622"/>
      <c r="BL7" s="622"/>
      <c r="BM7" s="622"/>
      <c r="BN7" s="623"/>
      <c r="BO7" s="624">
        <v>45.4</v>
      </c>
      <c r="BP7" s="624"/>
      <c r="BQ7" s="624"/>
      <c r="BR7" s="624"/>
      <c r="BS7" s="625">
        <v>56619</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8920473</v>
      </c>
      <c r="CS7" s="622"/>
      <c r="CT7" s="622"/>
      <c r="CU7" s="622"/>
      <c r="CV7" s="622"/>
      <c r="CW7" s="622"/>
      <c r="CX7" s="622"/>
      <c r="CY7" s="623"/>
      <c r="CZ7" s="624">
        <v>22.1</v>
      </c>
      <c r="DA7" s="624"/>
      <c r="DB7" s="624"/>
      <c r="DC7" s="624"/>
      <c r="DD7" s="630">
        <v>118436</v>
      </c>
      <c r="DE7" s="622"/>
      <c r="DF7" s="622"/>
      <c r="DG7" s="622"/>
      <c r="DH7" s="622"/>
      <c r="DI7" s="622"/>
      <c r="DJ7" s="622"/>
      <c r="DK7" s="622"/>
      <c r="DL7" s="622"/>
      <c r="DM7" s="622"/>
      <c r="DN7" s="622"/>
      <c r="DO7" s="622"/>
      <c r="DP7" s="623"/>
      <c r="DQ7" s="630">
        <v>4223717</v>
      </c>
      <c r="DR7" s="622"/>
      <c r="DS7" s="622"/>
      <c r="DT7" s="622"/>
      <c r="DU7" s="622"/>
      <c r="DV7" s="622"/>
      <c r="DW7" s="622"/>
      <c r="DX7" s="622"/>
      <c r="DY7" s="622"/>
      <c r="DZ7" s="622"/>
      <c r="EA7" s="622"/>
      <c r="EB7" s="622"/>
      <c r="EC7" s="631"/>
    </row>
    <row r="8" spans="2:143" ht="11.25" customHeight="1">
      <c r="B8" s="618" t="s">
        <v>228</v>
      </c>
      <c r="C8" s="619"/>
      <c r="D8" s="619"/>
      <c r="E8" s="619"/>
      <c r="F8" s="619"/>
      <c r="G8" s="619"/>
      <c r="H8" s="619"/>
      <c r="I8" s="619"/>
      <c r="J8" s="619"/>
      <c r="K8" s="619"/>
      <c r="L8" s="619"/>
      <c r="M8" s="619"/>
      <c r="N8" s="619"/>
      <c r="O8" s="619"/>
      <c r="P8" s="619"/>
      <c r="Q8" s="620"/>
      <c r="R8" s="621">
        <v>8176</v>
      </c>
      <c r="S8" s="622"/>
      <c r="T8" s="622"/>
      <c r="U8" s="622"/>
      <c r="V8" s="622"/>
      <c r="W8" s="622"/>
      <c r="X8" s="622"/>
      <c r="Y8" s="623"/>
      <c r="Z8" s="624">
        <v>0</v>
      </c>
      <c r="AA8" s="624"/>
      <c r="AB8" s="624"/>
      <c r="AC8" s="624"/>
      <c r="AD8" s="625">
        <v>8176</v>
      </c>
      <c r="AE8" s="625"/>
      <c r="AF8" s="625"/>
      <c r="AG8" s="625"/>
      <c r="AH8" s="625"/>
      <c r="AI8" s="625"/>
      <c r="AJ8" s="625"/>
      <c r="AK8" s="625"/>
      <c r="AL8" s="626">
        <v>0.1</v>
      </c>
      <c r="AM8" s="627"/>
      <c r="AN8" s="627"/>
      <c r="AO8" s="628"/>
      <c r="AP8" s="618" t="s">
        <v>229</v>
      </c>
      <c r="AQ8" s="619"/>
      <c r="AR8" s="619"/>
      <c r="AS8" s="619"/>
      <c r="AT8" s="619"/>
      <c r="AU8" s="619"/>
      <c r="AV8" s="619"/>
      <c r="AW8" s="619"/>
      <c r="AX8" s="619"/>
      <c r="AY8" s="619"/>
      <c r="AZ8" s="619"/>
      <c r="BA8" s="619"/>
      <c r="BB8" s="619"/>
      <c r="BC8" s="619"/>
      <c r="BD8" s="619"/>
      <c r="BE8" s="619"/>
      <c r="BF8" s="620"/>
      <c r="BG8" s="621">
        <v>58121</v>
      </c>
      <c r="BH8" s="622"/>
      <c r="BI8" s="622"/>
      <c r="BJ8" s="622"/>
      <c r="BK8" s="622"/>
      <c r="BL8" s="622"/>
      <c r="BM8" s="622"/>
      <c r="BN8" s="623"/>
      <c r="BO8" s="624">
        <v>1.3</v>
      </c>
      <c r="BP8" s="624"/>
      <c r="BQ8" s="624"/>
      <c r="BR8" s="624"/>
      <c r="BS8" s="630" t="s">
        <v>129</v>
      </c>
      <c r="BT8" s="622"/>
      <c r="BU8" s="622"/>
      <c r="BV8" s="622"/>
      <c r="BW8" s="622"/>
      <c r="BX8" s="622"/>
      <c r="BY8" s="622"/>
      <c r="BZ8" s="622"/>
      <c r="CA8" s="622"/>
      <c r="CB8" s="631"/>
      <c r="CD8" s="636" t="s">
        <v>230</v>
      </c>
      <c r="CE8" s="637"/>
      <c r="CF8" s="637"/>
      <c r="CG8" s="637"/>
      <c r="CH8" s="637"/>
      <c r="CI8" s="637"/>
      <c r="CJ8" s="637"/>
      <c r="CK8" s="637"/>
      <c r="CL8" s="637"/>
      <c r="CM8" s="637"/>
      <c r="CN8" s="637"/>
      <c r="CO8" s="637"/>
      <c r="CP8" s="637"/>
      <c r="CQ8" s="638"/>
      <c r="CR8" s="621">
        <v>5784251</v>
      </c>
      <c r="CS8" s="622"/>
      <c r="CT8" s="622"/>
      <c r="CU8" s="622"/>
      <c r="CV8" s="622"/>
      <c r="CW8" s="622"/>
      <c r="CX8" s="622"/>
      <c r="CY8" s="623"/>
      <c r="CZ8" s="624">
        <v>14.3</v>
      </c>
      <c r="DA8" s="624"/>
      <c r="DB8" s="624"/>
      <c r="DC8" s="624"/>
      <c r="DD8" s="630">
        <v>38077</v>
      </c>
      <c r="DE8" s="622"/>
      <c r="DF8" s="622"/>
      <c r="DG8" s="622"/>
      <c r="DH8" s="622"/>
      <c r="DI8" s="622"/>
      <c r="DJ8" s="622"/>
      <c r="DK8" s="622"/>
      <c r="DL8" s="622"/>
      <c r="DM8" s="622"/>
      <c r="DN8" s="622"/>
      <c r="DO8" s="622"/>
      <c r="DP8" s="623"/>
      <c r="DQ8" s="630">
        <v>2778456</v>
      </c>
      <c r="DR8" s="622"/>
      <c r="DS8" s="622"/>
      <c r="DT8" s="622"/>
      <c r="DU8" s="622"/>
      <c r="DV8" s="622"/>
      <c r="DW8" s="622"/>
      <c r="DX8" s="622"/>
      <c r="DY8" s="622"/>
      <c r="DZ8" s="622"/>
      <c r="EA8" s="622"/>
      <c r="EB8" s="622"/>
      <c r="EC8" s="631"/>
    </row>
    <row r="9" spans="2:143" ht="11.25" customHeight="1">
      <c r="B9" s="618" t="s">
        <v>231</v>
      </c>
      <c r="C9" s="619"/>
      <c r="D9" s="619"/>
      <c r="E9" s="619"/>
      <c r="F9" s="619"/>
      <c r="G9" s="619"/>
      <c r="H9" s="619"/>
      <c r="I9" s="619"/>
      <c r="J9" s="619"/>
      <c r="K9" s="619"/>
      <c r="L9" s="619"/>
      <c r="M9" s="619"/>
      <c r="N9" s="619"/>
      <c r="O9" s="619"/>
      <c r="P9" s="619"/>
      <c r="Q9" s="620"/>
      <c r="R9" s="621">
        <v>9547</v>
      </c>
      <c r="S9" s="622"/>
      <c r="T9" s="622"/>
      <c r="U9" s="622"/>
      <c r="V9" s="622"/>
      <c r="W9" s="622"/>
      <c r="X9" s="622"/>
      <c r="Y9" s="623"/>
      <c r="Z9" s="624">
        <v>0</v>
      </c>
      <c r="AA9" s="624"/>
      <c r="AB9" s="624"/>
      <c r="AC9" s="624"/>
      <c r="AD9" s="625">
        <v>9547</v>
      </c>
      <c r="AE9" s="625"/>
      <c r="AF9" s="625"/>
      <c r="AG9" s="625"/>
      <c r="AH9" s="625"/>
      <c r="AI9" s="625"/>
      <c r="AJ9" s="625"/>
      <c r="AK9" s="625"/>
      <c r="AL9" s="626">
        <v>0.1</v>
      </c>
      <c r="AM9" s="627"/>
      <c r="AN9" s="627"/>
      <c r="AO9" s="628"/>
      <c r="AP9" s="618" t="s">
        <v>232</v>
      </c>
      <c r="AQ9" s="619"/>
      <c r="AR9" s="619"/>
      <c r="AS9" s="619"/>
      <c r="AT9" s="619"/>
      <c r="AU9" s="619"/>
      <c r="AV9" s="619"/>
      <c r="AW9" s="619"/>
      <c r="AX9" s="619"/>
      <c r="AY9" s="619"/>
      <c r="AZ9" s="619"/>
      <c r="BA9" s="619"/>
      <c r="BB9" s="619"/>
      <c r="BC9" s="619"/>
      <c r="BD9" s="619"/>
      <c r="BE9" s="619"/>
      <c r="BF9" s="620"/>
      <c r="BG9" s="621">
        <v>1520608</v>
      </c>
      <c r="BH9" s="622"/>
      <c r="BI9" s="622"/>
      <c r="BJ9" s="622"/>
      <c r="BK9" s="622"/>
      <c r="BL9" s="622"/>
      <c r="BM9" s="622"/>
      <c r="BN9" s="623"/>
      <c r="BO9" s="624">
        <v>35</v>
      </c>
      <c r="BP9" s="624"/>
      <c r="BQ9" s="624"/>
      <c r="BR9" s="624"/>
      <c r="BS9" s="630" t="s">
        <v>129</v>
      </c>
      <c r="BT9" s="622"/>
      <c r="BU9" s="622"/>
      <c r="BV9" s="622"/>
      <c r="BW9" s="622"/>
      <c r="BX9" s="622"/>
      <c r="BY9" s="622"/>
      <c r="BZ9" s="622"/>
      <c r="CA9" s="622"/>
      <c r="CB9" s="631"/>
      <c r="CD9" s="636" t="s">
        <v>233</v>
      </c>
      <c r="CE9" s="637"/>
      <c r="CF9" s="637"/>
      <c r="CG9" s="637"/>
      <c r="CH9" s="637"/>
      <c r="CI9" s="637"/>
      <c r="CJ9" s="637"/>
      <c r="CK9" s="637"/>
      <c r="CL9" s="637"/>
      <c r="CM9" s="637"/>
      <c r="CN9" s="637"/>
      <c r="CO9" s="637"/>
      <c r="CP9" s="637"/>
      <c r="CQ9" s="638"/>
      <c r="CR9" s="621">
        <v>1284478</v>
      </c>
      <c r="CS9" s="622"/>
      <c r="CT9" s="622"/>
      <c r="CU9" s="622"/>
      <c r="CV9" s="622"/>
      <c r="CW9" s="622"/>
      <c r="CX9" s="622"/>
      <c r="CY9" s="623"/>
      <c r="CZ9" s="624">
        <v>3.2</v>
      </c>
      <c r="DA9" s="624"/>
      <c r="DB9" s="624"/>
      <c r="DC9" s="624"/>
      <c r="DD9" s="630">
        <v>27318</v>
      </c>
      <c r="DE9" s="622"/>
      <c r="DF9" s="622"/>
      <c r="DG9" s="622"/>
      <c r="DH9" s="622"/>
      <c r="DI9" s="622"/>
      <c r="DJ9" s="622"/>
      <c r="DK9" s="622"/>
      <c r="DL9" s="622"/>
      <c r="DM9" s="622"/>
      <c r="DN9" s="622"/>
      <c r="DO9" s="622"/>
      <c r="DP9" s="623"/>
      <c r="DQ9" s="630">
        <v>1220201</v>
      </c>
      <c r="DR9" s="622"/>
      <c r="DS9" s="622"/>
      <c r="DT9" s="622"/>
      <c r="DU9" s="622"/>
      <c r="DV9" s="622"/>
      <c r="DW9" s="622"/>
      <c r="DX9" s="622"/>
      <c r="DY9" s="622"/>
      <c r="DZ9" s="622"/>
      <c r="EA9" s="622"/>
      <c r="EB9" s="622"/>
      <c r="EC9" s="631"/>
    </row>
    <row r="10" spans="2:143" ht="11.25" customHeight="1">
      <c r="B10" s="618" t="s">
        <v>234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24" t="s">
        <v>129</v>
      </c>
      <c r="AA10" s="624"/>
      <c r="AB10" s="624"/>
      <c r="AC10" s="624"/>
      <c r="AD10" s="625" t="s">
        <v>224</v>
      </c>
      <c r="AE10" s="625"/>
      <c r="AF10" s="625"/>
      <c r="AG10" s="625"/>
      <c r="AH10" s="625"/>
      <c r="AI10" s="625"/>
      <c r="AJ10" s="625"/>
      <c r="AK10" s="625"/>
      <c r="AL10" s="626" t="s">
        <v>235</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112677</v>
      </c>
      <c r="BH10" s="622"/>
      <c r="BI10" s="622"/>
      <c r="BJ10" s="622"/>
      <c r="BK10" s="622"/>
      <c r="BL10" s="622"/>
      <c r="BM10" s="622"/>
      <c r="BN10" s="623"/>
      <c r="BO10" s="624">
        <v>2.6</v>
      </c>
      <c r="BP10" s="624"/>
      <c r="BQ10" s="624"/>
      <c r="BR10" s="624"/>
      <c r="BS10" s="630" t="s">
        <v>235</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73248</v>
      </c>
      <c r="CS10" s="622"/>
      <c r="CT10" s="622"/>
      <c r="CU10" s="622"/>
      <c r="CV10" s="622"/>
      <c r="CW10" s="622"/>
      <c r="CX10" s="622"/>
      <c r="CY10" s="623"/>
      <c r="CZ10" s="624">
        <v>0.2</v>
      </c>
      <c r="DA10" s="624"/>
      <c r="DB10" s="624"/>
      <c r="DC10" s="624"/>
      <c r="DD10" s="630" t="s">
        <v>129</v>
      </c>
      <c r="DE10" s="622"/>
      <c r="DF10" s="622"/>
      <c r="DG10" s="622"/>
      <c r="DH10" s="622"/>
      <c r="DI10" s="622"/>
      <c r="DJ10" s="622"/>
      <c r="DK10" s="622"/>
      <c r="DL10" s="622"/>
      <c r="DM10" s="622"/>
      <c r="DN10" s="622"/>
      <c r="DO10" s="622"/>
      <c r="DP10" s="623"/>
      <c r="DQ10" s="630">
        <v>41665</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129</v>
      </c>
      <c r="S11" s="622"/>
      <c r="T11" s="622"/>
      <c r="U11" s="622"/>
      <c r="V11" s="622"/>
      <c r="W11" s="622"/>
      <c r="X11" s="622"/>
      <c r="Y11" s="623"/>
      <c r="Z11" s="624" t="s">
        <v>129</v>
      </c>
      <c r="AA11" s="624"/>
      <c r="AB11" s="624"/>
      <c r="AC11" s="624"/>
      <c r="AD11" s="625" t="s">
        <v>129</v>
      </c>
      <c r="AE11" s="625"/>
      <c r="AF11" s="625"/>
      <c r="AG11" s="625"/>
      <c r="AH11" s="625"/>
      <c r="AI11" s="625"/>
      <c r="AJ11" s="625"/>
      <c r="AK11" s="625"/>
      <c r="AL11" s="626" t="s">
        <v>129</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283696</v>
      </c>
      <c r="BH11" s="622"/>
      <c r="BI11" s="622"/>
      <c r="BJ11" s="622"/>
      <c r="BK11" s="622"/>
      <c r="BL11" s="622"/>
      <c r="BM11" s="622"/>
      <c r="BN11" s="623"/>
      <c r="BO11" s="624">
        <v>6.5</v>
      </c>
      <c r="BP11" s="624"/>
      <c r="BQ11" s="624"/>
      <c r="BR11" s="624"/>
      <c r="BS11" s="630">
        <v>56619</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2083663</v>
      </c>
      <c r="CS11" s="622"/>
      <c r="CT11" s="622"/>
      <c r="CU11" s="622"/>
      <c r="CV11" s="622"/>
      <c r="CW11" s="622"/>
      <c r="CX11" s="622"/>
      <c r="CY11" s="623"/>
      <c r="CZ11" s="624">
        <v>5.2</v>
      </c>
      <c r="DA11" s="624"/>
      <c r="DB11" s="624"/>
      <c r="DC11" s="624"/>
      <c r="DD11" s="630">
        <v>1385652</v>
      </c>
      <c r="DE11" s="622"/>
      <c r="DF11" s="622"/>
      <c r="DG11" s="622"/>
      <c r="DH11" s="622"/>
      <c r="DI11" s="622"/>
      <c r="DJ11" s="622"/>
      <c r="DK11" s="622"/>
      <c r="DL11" s="622"/>
      <c r="DM11" s="622"/>
      <c r="DN11" s="622"/>
      <c r="DO11" s="622"/>
      <c r="DP11" s="623"/>
      <c r="DQ11" s="630">
        <v>682781</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686528</v>
      </c>
      <c r="S12" s="622"/>
      <c r="T12" s="622"/>
      <c r="U12" s="622"/>
      <c r="V12" s="622"/>
      <c r="W12" s="622"/>
      <c r="X12" s="622"/>
      <c r="Y12" s="623"/>
      <c r="Z12" s="624">
        <v>1.5</v>
      </c>
      <c r="AA12" s="624"/>
      <c r="AB12" s="624"/>
      <c r="AC12" s="624"/>
      <c r="AD12" s="625">
        <v>686528</v>
      </c>
      <c r="AE12" s="625"/>
      <c r="AF12" s="625"/>
      <c r="AG12" s="625"/>
      <c r="AH12" s="625"/>
      <c r="AI12" s="625"/>
      <c r="AJ12" s="625"/>
      <c r="AK12" s="625"/>
      <c r="AL12" s="626">
        <v>6.8</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1924049</v>
      </c>
      <c r="BH12" s="622"/>
      <c r="BI12" s="622"/>
      <c r="BJ12" s="622"/>
      <c r="BK12" s="622"/>
      <c r="BL12" s="622"/>
      <c r="BM12" s="622"/>
      <c r="BN12" s="623"/>
      <c r="BO12" s="624">
        <v>44.2</v>
      </c>
      <c r="BP12" s="624"/>
      <c r="BQ12" s="624"/>
      <c r="BR12" s="624"/>
      <c r="BS12" s="630">
        <v>125391</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962962</v>
      </c>
      <c r="CS12" s="622"/>
      <c r="CT12" s="622"/>
      <c r="CU12" s="622"/>
      <c r="CV12" s="622"/>
      <c r="CW12" s="622"/>
      <c r="CX12" s="622"/>
      <c r="CY12" s="623"/>
      <c r="CZ12" s="624">
        <v>2.4</v>
      </c>
      <c r="DA12" s="624"/>
      <c r="DB12" s="624"/>
      <c r="DC12" s="624"/>
      <c r="DD12" s="630">
        <v>81969</v>
      </c>
      <c r="DE12" s="622"/>
      <c r="DF12" s="622"/>
      <c r="DG12" s="622"/>
      <c r="DH12" s="622"/>
      <c r="DI12" s="622"/>
      <c r="DJ12" s="622"/>
      <c r="DK12" s="622"/>
      <c r="DL12" s="622"/>
      <c r="DM12" s="622"/>
      <c r="DN12" s="622"/>
      <c r="DO12" s="622"/>
      <c r="DP12" s="623"/>
      <c r="DQ12" s="630">
        <v>377694</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24" t="s">
        <v>129</v>
      </c>
      <c r="AA13" s="624"/>
      <c r="AB13" s="624"/>
      <c r="AC13" s="624"/>
      <c r="AD13" s="625" t="s">
        <v>129</v>
      </c>
      <c r="AE13" s="625"/>
      <c r="AF13" s="625"/>
      <c r="AG13" s="625"/>
      <c r="AH13" s="625"/>
      <c r="AI13" s="625"/>
      <c r="AJ13" s="625"/>
      <c r="AK13" s="625"/>
      <c r="AL13" s="626" t="s">
        <v>224</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1880887</v>
      </c>
      <c r="BH13" s="622"/>
      <c r="BI13" s="622"/>
      <c r="BJ13" s="622"/>
      <c r="BK13" s="622"/>
      <c r="BL13" s="622"/>
      <c r="BM13" s="622"/>
      <c r="BN13" s="623"/>
      <c r="BO13" s="624">
        <v>43.3</v>
      </c>
      <c r="BP13" s="624"/>
      <c r="BQ13" s="624"/>
      <c r="BR13" s="624"/>
      <c r="BS13" s="630">
        <v>125391</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12314992</v>
      </c>
      <c r="CS13" s="622"/>
      <c r="CT13" s="622"/>
      <c r="CU13" s="622"/>
      <c r="CV13" s="622"/>
      <c r="CW13" s="622"/>
      <c r="CX13" s="622"/>
      <c r="CY13" s="623"/>
      <c r="CZ13" s="624">
        <v>30.5</v>
      </c>
      <c r="DA13" s="624"/>
      <c r="DB13" s="624"/>
      <c r="DC13" s="624"/>
      <c r="DD13" s="630">
        <v>10657026</v>
      </c>
      <c r="DE13" s="622"/>
      <c r="DF13" s="622"/>
      <c r="DG13" s="622"/>
      <c r="DH13" s="622"/>
      <c r="DI13" s="622"/>
      <c r="DJ13" s="622"/>
      <c r="DK13" s="622"/>
      <c r="DL13" s="622"/>
      <c r="DM13" s="622"/>
      <c r="DN13" s="622"/>
      <c r="DO13" s="622"/>
      <c r="DP13" s="623"/>
      <c r="DQ13" s="630">
        <v>3457036</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24" t="s">
        <v>129</v>
      </c>
      <c r="AA14" s="624"/>
      <c r="AB14" s="624"/>
      <c r="AC14" s="624"/>
      <c r="AD14" s="625" t="s">
        <v>129</v>
      </c>
      <c r="AE14" s="625"/>
      <c r="AF14" s="625"/>
      <c r="AG14" s="625"/>
      <c r="AH14" s="625"/>
      <c r="AI14" s="625"/>
      <c r="AJ14" s="625"/>
      <c r="AK14" s="625"/>
      <c r="AL14" s="626" t="s">
        <v>224</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106562</v>
      </c>
      <c r="BH14" s="622"/>
      <c r="BI14" s="622"/>
      <c r="BJ14" s="622"/>
      <c r="BK14" s="622"/>
      <c r="BL14" s="622"/>
      <c r="BM14" s="622"/>
      <c r="BN14" s="623"/>
      <c r="BO14" s="624">
        <v>2.5</v>
      </c>
      <c r="BP14" s="624"/>
      <c r="BQ14" s="624"/>
      <c r="BR14" s="624"/>
      <c r="BS14" s="630" t="s">
        <v>129</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887545</v>
      </c>
      <c r="CS14" s="622"/>
      <c r="CT14" s="622"/>
      <c r="CU14" s="622"/>
      <c r="CV14" s="622"/>
      <c r="CW14" s="622"/>
      <c r="CX14" s="622"/>
      <c r="CY14" s="623"/>
      <c r="CZ14" s="624">
        <v>2.2000000000000002</v>
      </c>
      <c r="DA14" s="624"/>
      <c r="DB14" s="624"/>
      <c r="DC14" s="624"/>
      <c r="DD14" s="630">
        <v>36441</v>
      </c>
      <c r="DE14" s="622"/>
      <c r="DF14" s="622"/>
      <c r="DG14" s="622"/>
      <c r="DH14" s="622"/>
      <c r="DI14" s="622"/>
      <c r="DJ14" s="622"/>
      <c r="DK14" s="622"/>
      <c r="DL14" s="622"/>
      <c r="DM14" s="622"/>
      <c r="DN14" s="622"/>
      <c r="DO14" s="622"/>
      <c r="DP14" s="623"/>
      <c r="DQ14" s="630">
        <v>824278</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31644</v>
      </c>
      <c r="S15" s="622"/>
      <c r="T15" s="622"/>
      <c r="U15" s="622"/>
      <c r="V15" s="622"/>
      <c r="W15" s="622"/>
      <c r="X15" s="622"/>
      <c r="Y15" s="623"/>
      <c r="Z15" s="624">
        <v>0.1</v>
      </c>
      <c r="AA15" s="624"/>
      <c r="AB15" s="624"/>
      <c r="AC15" s="624"/>
      <c r="AD15" s="625">
        <v>31644</v>
      </c>
      <c r="AE15" s="625"/>
      <c r="AF15" s="625"/>
      <c r="AG15" s="625"/>
      <c r="AH15" s="625"/>
      <c r="AI15" s="625"/>
      <c r="AJ15" s="625"/>
      <c r="AK15" s="625"/>
      <c r="AL15" s="626">
        <v>0.3</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330437</v>
      </c>
      <c r="BH15" s="622"/>
      <c r="BI15" s="622"/>
      <c r="BJ15" s="622"/>
      <c r="BK15" s="622"/>
      <c r="BL15" s="622"/>
      <c r="BM15" s="622"/>
      <c r="BN15" s="623"/>
      <c r="BO15" s="624">
        <v>7.6</v>
      </c>
      <c r="BP15" s="624"/>
      <c r="BQ15" s="624"/>
      <c r="BR15" s="624"/>
      <c r="BS15" s="630" t="s">
        <v>224</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2427970</v>
      </c>
      <c r="CS15" s="622"/>
      <c r="CT15" s="622"/>
      <c r="CU15" s="622"/>
      <c r="CV15" s="622"/>
      <c r="CW15" s="622"/>
      <c r="CX15" s="622"/>
      <c r="CY15" s="623"/>
      <c r="CZ15" s="624">
        <v>6</v>
      </c>
      <c r="DA15" s="624"/>
      <c r="DB15" s="624"/>
      <c r="DC15" s="624"/>
      <c r="DD15" s="630">
        <v>757805</v>
      </c>
      <c r="DE15" s="622"/>
      <c r="DF15" s="622"/>
      <c r="DG15" s="622"/>
      <c r="DH15" s="622"/>
      <c r="DI15" s="622"/>
      <c r="DJ15" s="622"/>
      <c r="DK15" s="622"/>
      <c r="DL15" s="622"/>
      <c r="DM15" s="622"/>
      <c r="DN15" s="622"/>
      <c r="DO15" s="622"/>
      <c r="DP15" s="623"/>
      <c r="DQ15" s="630">
        <v>1401119</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129</v>
      </c>
      <c r="S16" s="622"/>
      <c r="T16" s="622"/>
      <c r="U16" s="622"/>
      <c r="V16" s="622"/>
      <c r="W16" s="622"/>
      <c r="X16" s="622"/>
      <c r="Y16" s="623"/>
      <c r="Z16" s="624" t="s">
        <v>129</v>
      </c>
      <c r="AA16" s="624"/>
      <c r="AB16" s="624"/>
      <c r="AC16" s="624"/>
      <c r="AD16" s="625" t="s">
        <v>129</v>
      </c>
      <c r="AE16" s="625"/>
      <c r="AF16" s="625"/>
      <c r="AG16" s="625"/>
      <c r="AH16" s="625"/>
      <c r="AI16" s="625"/>
      <c r="AJ16" s="625"/>
      <c r="AK16" s="625"/>
      <c r="AL16" s="626" t="s">
        <v>224</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v>3492</v>
      </c>
      <c r="BH16" s="622"/>
      <c r="BI16" s="622"/>
      <c r="BJ16" s="622"/>
      <c r="BK16" s="622"/>
      <c r="BL16" s="622"/>
      <c r="BM16" s="622"/>
      <c r="BN16" s="623"/>
      <c r="BO16" s="624">
        <v>0.1</v>
      </c>
      <c r="BP16" s="624"/>
      <c r="BQ16" s="624"/>
      <c r="BR16" s="624"/>
      <c r="BS16" s="630" t="s">
        <v>224</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3248075</v>
      </c>
      <c r="CS16" s="622"/>
      <c r="CT16" s="622"/>
      <c r="CU16" s="622"/>
      <c r="CV16" s="622"/>
      <c r="CW16" s="622"/>
      <c r="CX16" s="622"/>
      <c r="CY16" s="623"/>
      <c r="CZ16" s="624">
        <v>8.1</v>
      </c>
      <c r="DA16" s="624"/>
      <c r="DB16" s="624"/>
      <c r="DC16" s="624"/>
      <c r="DD16" s="630" t="s">
        <v>224</v>
      </c>
      <c r="DE16" s="622"/>
      <c r="DF16" s="622"/>
      <c r="DG16" s="622"/>
      <c r="DH16" s="622"/>
      <c r="DI16" s="622"/>
      <c r="DJ16" s="622"/>
      <c r="DK16" s="622"/>
      <c r="DL16" s="622"/>
      <c r="DM16" s="622"/>
      <c r="DN16" s="622"/>
      <c r="DO16" s="622"/>
      <c r="DP16" s="623"/>
      <c r="DQ16" s="630">
        <v>229792</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8069</v>
      </c>
      <c r="S17" s="622"/>
      <c r="T17" s="622"/>
      <c r="U17" s="622"/>
      <c r="V17" s="622"/>
      <c r="W17" s="622"/>
      <c r="X17" s="622"/>
      <c r="Y17" s="623"/>
      <c r="Z17" s="624">
        <v>0</v>
      </c>
      <c r="AA17" s="624"/>
      <c r="AB17" s="624"/>
      <c r="AC17" s="624"/>
      <c r="AD17" s="625">
        <v>8069</v>
      </c>
      <c r="AE17" s="625"/>
      <c r="AF17" s="625"/>
      <c r="AG17" s="625"/>
      <c r="AH17" s="625"/>
      <c r="AI17" s="625"/>
      <c r="AJ17" s="625"/>
      <c r="AK17" s="625"/>
      <c r="AL17" s="626">
        <v>0.1</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24" t="s">
        <v>235</v>
      </c>
      <c r="BP17" s="624"/>
      <c r="BQ17" s="624"/>
      <c r="BR17" s="624"/>
      <c r="BS17" s="630" t="s">
        <v>129</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2149181</v>
      </c>
      <c r="CS17" s="622"/>
      <c r="CT17" s="622"/>
      <c r="CU17" s="622"/>
      <c r="CV17" s="622"/>
      <c r="CW17" s="622"/>
      <c r="CX17" s="622"/>
      <c r="CY17" s="623"/>
      <c r="CZ17" s="624">
        <v>5.3</v>
      </c>
      <c r="DA17" s="624"/>
      <c r="DB17" s="624"/>
      <c r="DC17" s="624"/>
      <c r="DD17" s="630" t="s">
        <v>224</v>
      </c>
      <c r="DE17" s="622"/>
      <c r="DF17" s="622"/>
      <c r="DG17" s="622"/>
      <c r="DH17" s="622"/>
      <c r="DI17" s="622"/>
      <c r="DJ17" s="622"/>
      <c r="DK17" s="622"/>
      <c r="DL17" s="622"/>
      <c r="DM17" s="622"/>
      <c r="DN17" s="622"/>
      <c r="DO17" s="622"/>
      <c r="DP17" s="623"/>
      <c r="DQ17" s="630">
        <v>2071727</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9312061</v>
      </c>
      <c r="S18" s="622"/>
      <c r="T18" s="622"/>
      <c r="U18" s="622"/>
      <c r="V18" s="622"/>
      <c r="W18" s="622"/>
      <c r="X18" s="622"/>
      <c r="Y18" s="623"/>
      <c r="Z18" s="624">
        <v>21</v>
      </c>
      <c r="AA18" s="624"/>
      <c r="AB18" s="624"/>
      <c r="AC18" s="624"/>
      <c r="AD18" s="625">
        <v>4846671</v>
      </c>
      <c r="AE18" s="625"/>
      <c r="AF18" s="625"/>
      <c r="AG18" s="625"/>
      <c r="AH18" s="625"/>
      <c r="AI18" s="625"/>
      <c r="AJ18" s="625"/>
      <c r="AK18" s="625"/>
      <c r="AL18" s="626">
        <v>47.8</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224</v>
      </c>
      <c r="BH18" s="622"/>
      <c r="BI18" s="622"/>
      <c r="BJ18" s="622"/>
      <c r="BK18" s="622"/>
      <c r="BL18" s="622"/>
      <c r="BM18" s="622"/>
      <c r="BN18" s="623"/>
      <c r="BO18" s="624" t="s">
        <v>129</v>
      </c>
      <c r="BP18" s="624"/>
      <c r="BQ18" s="624"/>
      <c r="BR18" s="624"/>
      <c r="BS18" s="630" t="s">
        <v>235</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235</v>
      </c>
      <c r="CS18" s="622"/>
      <c r="CT18" s="622"/>
      <c r="CU18" s="622"/>
      <c r="CV18" s="622"/>
      <c r="CW18" s="622"/>
      <c r="CX18" s="622"/>
      <c r="CY18" s="623"/>
      <c r="CZ18" s="624" t="s">
        <v>129</v>
      </c>
      <c r="DA18" s="624"/>
      <c r="DB18" s="624"/>
      <c r="DC18" s="624"/>
      <c r="DD18" s="630" t="s">
        <v>224</v>
      </c>
      <c r="DE18" s="622"/>
      <c r="DF18" s="622"/>
      <c r="DG18" s="622"/>
      <c r="DH18" s="622"/>
      <c r="DI18" s="622"/>
      <c r="DJ18" s="622"/>
      <c r="DK18" s="622"/>
      <c r="DL18" s="622"/>
      <c r="DM18" s="622"/>
      <c r="DN18" s="622"/>
      <c r="DO18" s="622"/>
      <c r="DP18" s="623"/>
      <c r="DQ18" s="630" t="s">
        <v>224</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4846671</v>
      </c>
      <c r="S19" s="622"/>
      <c r="T19" s="622"/>
      <c r="U19" s="622"/>
      <c r="V19" s="622"/>
      <c r="W19" s="622"/>
      <c r="X19" s="622"/>
      <c r="Y19" s="623"/>
      <c r="Z19" s="624">
        <v>10.9</v>
      </c>
      <c r="AA19" s="624"/>
      <c r="AB19" s="624"/>
      <c r="AC19" s="624"/>
      <c r="AD19" s="625">
        <v>4846671</v>
      </c>
      <c r="AE19" s="625"/>
      <c r="AF19" s="625"/>
      <c r="AG19" s="625"/>
      <c r="AH19" s="625"/>
      <c r="AI19" s="625"/>
      <c r="AJ19" s="625"/>
      <c r="AK19" s="625"/>
      <c r="AL19" s="626">
        <v>47.8</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9193</v>
      </c>
      <c r="BH19" s="622"/>
      <c r="BI19" s="622"/>
      <c r="BJ19" s="622"/>
      <c r="BK19" s="622"/>
      <c r="BL19" s="622"/>
      <c r="BM19" s="622"/>
      <c r="BN19" s="623"/>
      <c r="BO19" s="624">
        <v>0.2</v>
      </c>
      <c r="BP19" s="624"/>
      <c r="BQ19" s="624"/>
      <c r="BR19" s="624"/>
      <c r="BS19" s="630" t="s">
        <v>129</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224</v>
      </c>
      <c r="CS19" s="622"/>
      <c r="CT19" s="622"/>
      <c r="CU19" s="622"/>
      <c r="CV19" s="622"/>
      <c r="CW19" s="622"/>
      <c r="CX19" s="622"/>
      <c r="CY19" s="623"/>
      <c r="CZ19" s="624" t="s">
        <v>235</v>
      </c>
      <c r="DA19" s="624"/>
      <c r="DB19" s="624"/>
      <c r="DC19" s="624"/>
      <c r="DD19" s="630" t="s">
        <v>129</v>
      </c>
      <c r="DE19" s="622"/>
      <c r="DF19" s="622"/>
      <c r="DG19" s="622"/>
      <c r="DH19" s="622"/>
      <c r="DI19" s="622"/>
      <c r="DJ19" s="622"/>
      <c r="DK19" s="622"/>
      <c r="DL19" s="622"/>
      <c r="DM19" s="622"/>
      <c r="DN19" s="622"/>
      <c r="DO19" s="622"/>
      <c r="DP19" s="623"/>
      <c r="DQ19" s="630" t="s">
        <v>224</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620000</v>
      </c>
      <c r="S20" s="622"/>
      <c r="T20" s="622"/>
      <c r="U20" s="622"/>
      <c r="V20" s="622"/>
      <c r="W20" s="622"/>
      <c r="X20" s="622"/>
      <c r="Y20" s="623"/>
      <c r="Z20" s="624">
        <v>1.4</v>
      </c>
      <c r="AA20" s="624"/>
      <c r="AB20" s="624"/>
      <c r="AC20" s="624"/>
      <c r="AD20" s="625" t="s">
        <v>224</v>
      </c>
      <c r="AE20" s="625"/>
      <c r="AF20" s="625"/>
      <c r="AG20" s="625"/>
      <c r="AH20" s="625"/>
      <c r="AI20" s="625"/>
      <c r="AJ20" s="625"/>
      <c r="AK20" s="625"/>
      <c r="AL20" s="626" t="s">
        <v>129</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9193</v>
      </c>
      <c r="BH20" s="622"/>
      <c r="BI20" s="622"/>
      <c r="BJ20" s="622"/>
      <c r="BK20" s="622"/>
      <c r="BL20" s="622"/>
      <c r="BM20" s="622"/>
      <c r="BN20" s="623"/>
      <c r="BO20" s="624">
        <v>0.2</v>
      </c>
      <c r="BP20" s="624"/>
      <c r="BQ20" s="624"/>
      <c r="BR20" s="624"/>
      <c r="BS20" s="630" t="s">
        <v>224</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40327005</v>
      </c>
      <c r="CS20" s="622"/>
      <c r="CT20" s="622"/>
      <c r="CU20" s="622"/>
      <c r="CV20" s="622"/>
      <c r="CW20" s="622"/>
      <c r="CX20" s="622"/>
      <c r="CY20" s="623"/>
      <c r="CZ20" s="624">
        <v>100</v>
      </c>
      <c r="DA20" s="624"/>
      <c r="DB20" s="624"/>
      <c r="DC20" s="624"/>
      <c r="DD20" s="630">
        <v>13102724</v>
      </c>
      <c r="DE20" s="622"/>
      <c r="DF20" s="622"/>
      <c r="DG20" s="622"/>
      <c r="DH20" s="622"/>
      <c r="DI20" s="622"/>
      <c r="DJ20" s="622"/>
      <c r="DK20" s="622"/>
      <c r="DL20" s="622"/>
      <c r="DM20" s="622"/>
      <c r="DN20" s="622"/>
      <c r="DO20" s="622"/>
      <c r="DP20" s="623"/>
      <c r="DQ20" s="630">
        <v>17498633</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v>3845390</v>
      </c>
      <c r="S21" s="622"/>
      <c r="T21" s="622"/>
      <c r="U21" s="622"/>
      <c r="V21" s="622"/>
      <c r="W21" s="622"/>
      <c r="X21" s="622"/>
      <c r="Y21" s="623"/>
      <c r="Z21" s="624">
        <v>8.6999999999999993</v>
      </c>
      <c r="AA21" s="624"/>
      <c r="AB21" s="624"/>
      <c r="AC21" s="624"/>
      <c r="AD21" s="625" t="s">
        <v>129</v>
      </c>
      <c r="AE21" s="625"/>
      <c r="AF21" s="625"/>
      <c r="AG21" s="625"/>
      <c r="AH21" s="625"/>
      <c r="AI21" s="625"/>
      <c r="AJ21" s="625"/>
      <c r="AK21" s="625"/>
      <c r="AL21" s="626" t="s">
        <v>235</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v>9193</v>
      </c>
      <c r="BH21" s="622"/>
      <c r="BI21" s="622"/>
      <c r="BJ21" s="622"/>
      <c r="BK21" s="622"/>
      <c r="BL21" s="622"/>
      <c r="BM21" s="622"/>
      <c r="BN21" s="623"/>
      <c r="BO21" s="624">
        <v>0.2</v>
      </c>
      <c r="BP21" s="624"/>
      <c r="BQ21" s="624"/>
      <c r="BR21" s="624"/>
      <c r="BS21" s="630" t="s">
        <v>129</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14593077</v>
      </c>
      <c r="S22" s="622"/>
      <c r="T22" s="622"/>
      <c r="U22" s="622"/>
      <c r="V22" s="622"/>
      <c r="W22" s="622"/>
      <c r="X22" s="622"/>
      <c r="Y22" s="623"/>
      <c r="Z22" s="624">
        <v>32.9</v>
      </c>
      <c r="AA22" s="624"/>
      <c r="AB22" s="624"/>
      <c r="AC22" s="624"/>
      <c r="AD22" s="625">
        <v>10127687</v>
      </c>
      <c r="AE22" s="625"/>
      <c r="AF22" s="625"/>
      <c r="AG22" s="625"/>
      <c r="AH22" s="625"/>
      <c r="AI22" s="625"/>
      <c r="AJ22" s="625"/>
      <c r="AK22" s="625"/>
      <c r="AL22" s="626">
        <v>99.8</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235</v>
      </c>
      <c r="BH22" s="622"/>
      <c r="BI22" s="622"/>
      <c r="BJ22" s="622"/>
      <c r="BK22" s="622"/>
      <c r="BL22" s="622"/>
      <c r="BM22" s="622"/>
      <c r="BN22" s="623"/>
      <c r="BO22" s="624" t="s">
        <v>129</v>
      </c>
      <c r="BP22" s="624"/>
      <c r="BQ22" s="624"/>
      <c r="BR22" s="624"/>
      <c r="BS22" s="630" t="s">
        <v>129</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3889</v>
      </c>
      <c r="S23" s="622"/>
      <c r="T23" s="622"/>
      <c r="U23" s="622"/>
      <c r="V23" s="622"/>
      <c r="W23" s="622"/>
      <c r="X23" s="622"/>
      <c r="Y23" s="623"/>
      <c r="Z23" s="624">
        <v>0</v>
      </c>
      <c r="AA23" s="624"/>
      <c r="AB23" s="624"/>
      <c r="AC23" s="624"/>
      <c r="AD23" s="625">
        <v>3889</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129</v>
      </c>
      <c r="BH23" s="622"/>
      <c r="BI23" s="622"/>
      <c r="BJ23" s="622"/>
      <c r="BK23" s="622"/>
      <c r="BL23" s="622"/>
      <c r="BM23" s="622"/>
      <c r="BN23" s="623"/>
      <c r="BO23" s="624" t="s">
        <v>224</v>
      </c>
      <c r="BP23" s="624"/>
      <c r="BQ23" s="624"/>
      <c r="BR23" s="624"/>
      <c r="BS23" s="630" t="s">
        <v>224</v>
      </c>
      <c r="BT23" s="622"/>
      <c r="BU23" s="622"/>
      <c r="BV23" s="622"/>
      <c r="BW23" s="622"/>
      <c r="BX23" s="622"/>
      <c r="BY23" s="622"/>
      <c r="BZ23" s="622"/>
      <c r="CA23" s="622"/>
      <c r="CB23" s="631"/>
      <c r="CD23" s="603" t="s">
        <v>212</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3" t="s">
        <v>278</v>
      </c>
      <c r="DM23" s="654"/>
      <c r="DN23" s="654"/>
      <c r="DO23" s="654"/>
      <c r="DP23" s="654"/>
      <c r="DQ23" s="654"/>
      <c r="DR23" s="654"/>
      <c r="DS23" s="654"/>
      <c r="DT23" s="654"/>
      <c r="DU23" s="654"/>
      <c r="DV23" s="655"/>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160979</v>
      </c>
      <c r="S24" s="622"/>
      <c r="T24" s="622"/>
      <c r="U24" s="622"/>
      <c r="V24" s="622"/>
      <c r="W24" s="622"/>
      <c r="X24" s="622"/>
      <c r="Y24" s="623"/>
      <c r="Z24" s="624">
        <v>0.4</v>
      </c>
      <c r="AA24" s="624"/>
      <c r="AB24" s="624"/>
      <c r="AC24" s="624"/>
      <c r="AD24" s="625" t="s">
        <v>224</v>
      </c>
      <c r="AE24" s="625"/>
      <c r="AF24" s="625"/>
      <c r="AG24" s="625"/>
      <c r="AH24" s="625"/>
      <c r="AI24" s="625"/>
      <c r="AJ24" s="625"/>
      <c r="AK24" s="625"/>
      <c r="AL24" s="626" t="s">
        <v>129</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129</v>
      </c>
      <c r="BH24" s="622"/>
      <c r="BI24" s="622"/>
      <c r="BJ24" s="622"/>
      <c r="BK24" s="622"/>
      <c r="BL24" s="622"/>
      <c r="BM24" s="622"/>
      <c r="BN24" s="623"/>
      <c r="BO24" s="624" t="s">
        <v>235</v>
      </c>
      <c r="BP24" s="624"/>
      <c r="BQ24" s="624"/>
      <c r="BR24" s="624"/>
      <c r="BS24" s="630" t="s">
        <v>129</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8802946</v>
      </c>
      <c r="CS24" s="611"/>
      <c r="CT24" s="611"/>
      <c r="CU24" s="611"/>
      <c r="CV24" s="611"/>
      <c r="CW24" s="611"/>
      <c r="CX24" s="611"/>
      <c r="CY24" s="612"/>
      <c r="CZ24" s="615">
        <v>21.8</v>
      </c>
      <c r="DA24" s="616"/>
      <c r="DB24" s="616"/>
      <c r="DC24" s="635"/>
      <c r="DD24" s="656">
        <v>6205675</v>
      </c>
      <c r="DE24" s="611"/>
      <c r="DF24" s="611"/>
      <c r="DG24" s="611"/>
      <c r="DH24" s="611"/>
      <c r="DI24" s="611"/>
      <c r="DJ24" s="611"/>
      <c r="DK24" s="612"/>
      <c r="DL24" s="656">
        <v>5940977</v>
      </c>
      <c r="DM24" s="611"/>
      <c r="DN24" s="611"/>
      <c r="DO24" s="611"/>
      <c r="DP24" s="611"/>
      <c r="DQ24" s="611"/>
      <c r="DR24" s="611"/>
      <c r="DS24" s="611"/>
      <c r="DT24" s="611"/>
      <c r="DU24" s="611"/>
      <c r="DV24" s="612"/>
      <c r="DW24" s="615">
        <v>55.4</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213672</v>
      </c>
      <c r="S25" s="622"/>
      <c r="T25" s="622"/>
      <c r="U25" s="622"/>
      <c r="V25" s="622"/>
      <c r="W25" s="622"/>
      <c r="X25" s="622"/>
      <c r="Y25" s="623"/>
      <c r="Z25" s="624">
        <v>0.5</v>
      </c>
      <c r="AA25" s="624"/>
      <c r="AB25" s="624"/>
      <c r="AC25" s="624"/>
      <c r="AD25" s="625">
        <v>8098</v>
      </c>
      <c r="AE25" s="625"/>
      <c r="AF25" s="625"/>
      <c r="AG25" s="625"/>
      <c r="AH25" s="625"/>
      <c r="AI25" s="625"/>
      <c r="AJ25" s="625"/>
      <c r="AK25" s="625"/>
      <c r="AL25" s="626">
        <v>0.1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224</v>
      </c>
      <c r="BH25" s="622"/>
      <c r="BI25" s="622"/>
      <c r="BJ25" s="622"/>
      <c r="BK25" s="622"/>
      <c r="BL25" s="622"/>
      <c r="BM25" s="622"/>
      <c r="BN25" s="623"/>
      <c r="BO25" s="624" t="s">
        <v>224</v>
      </c>
      <c r="BP25" s="624"/>
      <c r="BQ25" s="624"/>
      <c r="BR25" s="624"/>
      <c r="BS25" s="630" t="s">
        <v>224</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3348138</v>
      </c>
      <c r="CS25" s="645"/>
      <c r="CT25" s="645"/>
      <c r="CU25" s="645"/>
      <c r="CV25" s="645"/>
      <c r="CW25" s="645"/>
      <c r="CX25" s="645"/>
      <c r="CY25" s="646"/>
      <c r="CZ25" s="626">
        <v>8.3000000000000007</v>
      </c>
      <c r="DA25" s="657"/>
      <c r="DB25" s="657"/>
      <c r="DC25" s="659"/>
      <c r="DD25" s="630">
        <v>3164347</v>
      </c>
      <c r="DE25" s="645"/>
      <c r="DF25" s="645"/>
      <c r="DG25" s="645"/>
      <c r="DH25" s="645"/>
      <c r="DI25" s="645"/>
      <c r="DJ25" s="645"/>
      <c r="DK25" s="646"/>
      <c r="DL25" s="630">
        <v>2912898</v>
      </c>
      <c r="DM25" s="645"/>
      <c r="DN25" s="645"/>
      <c r="DO25" s="645"/>
      <c r="DP25" s="645"/>
      <c r="DQ25" s="645"/>
      <c r="DR25" s="645"/>
      <c r="DS25" s="645"/>
      <c r="DT25" s="645"/>
      <c r="DU25" s="645"/>
      <c r="DV25" s="646"/>
      <c r="DW25" s="626">
        <v>27.2</v>
      </c>
      <c r="DX25" s="657"/>
      <c r="DY25" s="657"/>
      <c r="DZ25" s="657"/>
      <c r="EA25" s="657"/>
      <c r="EB25" s="657"/>
      <c r="EC25" s="658"/>
    </row>
    <row r="26" spans="2:133" ht="11.25" customHeight="1">
      <c r="B26" s="618" t="s">
        <v>286</v>
      </c>
      <c r="C26" s="619"/>
      <c r="D26" s="619"/>
      <c r="E26" s="619"/>
      <c r="F26" s="619"/>
      <c r="G26" s="619"/>
      <c r="H26" s="619"/>
      <c r="I26" s="619"/>
      <c r="J26" s="619"/>
      <c r="K26" s="619"/>
      <c r="L26" s="619"/>
      <c r="M26" s="619"/>
      <c r="N26" s="619"/>
      <c r="O26" s="619"/>
      <c r="P26" s="619"/>
      <c r="Q26" s="620"/>
      <c r="R26" s="621">
        <v>24224</v>
      </c>
      <c r="S26" s="622"/>
      <c r="T26" s="622"/>
      <c r="U26" s="622"/>
      <c r="V26" s="622"/>
      <c r="W26" s="622"/>
      <c r="X26" s="622"/>
      <c r="Y26" s="623"/>
      <c r="Z26" s="624">
        <v>0.1</v>
      </c>
      <c r="AA26" s="624"/>
      <c r="AB26" s="624"/>
      <c r="AC26" s="624"/>
      <c r="AD26" s="625" t="s">
        <v>129</v>
      </c>
      <c r="AE26" s="625"/>
      <c r="AF26" s="625"/>
      <c r="AG26" s="625"/>
      <c r="AH26" s="625"/>
      <c r="AI26" s="625"/>
      <c r="AJ26" s="625"/>
      <c r="AK26" s="625"/>
      <c r="AL26" s="626" t="s">
        <v>235</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224</v>
      </c>
      <c r="BH26" s="622"/>
      <c r="BI26" s="622"/>
      <c r="BJ26" s="622"/>
      <c r="BK26" s="622"/>
      <c r="BL26" s="622"/>
      <c r="BM26" s="622"/>
      <c r="BN26" s="623"/>
      <c r="BO26" s="624" t="s">
        <v>129</v>
      </c>
      <c r="BP26" s="624"/>
      <c r="BQ26" s="624"/>
      <c r="BR26" s="624"/>
      <c r="BS26" s="630" t="s">
        <v>129</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2143313</v>
      </c>
      <c r="CS26" s="622"/>
      <c r="CT26" s="622"/>
      <c r="CU26" s="622"/>
      <c r="CV26" s="622"/>
      <c r="CW26" s="622"/>
      <c r="CX26" s="622"/>
      <c r="CY26" s="623"/>
      <c r="CZ26" s="626">
        <v>5.3</v>
      </c>
      <c r="DA26" s="657"/>
      <c r="DB26" s="657"/>
      <c r="DC26" s="659"/>
      <c r="DD26" s="630">
        <v>1983771</v>
      </c>
      <c r="DE26" s="622"/>
      <c r="DF26" s="622"/>
      <c r="DG26" s="622"/>
      <c r="DH26" s="622"/>
      <c r="DI26" s="622"/>
      <c r="DJ26" s="622"/>
      <c r="DK26" s="623"/>
      <c r="DL26" s="630" t="s">
        <v>224</v>
      </c>
      <c r="DM26" s="622"/>
      <c r="DN26" s="622"/>
      <c r="DO26" s="622"/>
      <c r="DP26" s="622"/>
      <c r="DQ26" s="622"/>
      <c r="DR26" s="622"/>
      <c r="DS26" s="622"/>
      <c r="DT26" s="622"/>
      <c r="DU26" s="622"/>
      <c r="DV26" s="623"/>
      <c r="DW26" s="626" t="s">
        <v>224</v>
      </c>
      <c r="DX26" s="657"/>
      <c r="DY26" s="657"/>
      <c r="DZ26" s="657"/>
      <c r="EA26" s="657"/>
      <c r="EB26" s="657"/>
      <c r="EC26" s="658"/>
    </row>
    <row r="27" spans="2:133" ht="11.25" customHeight="1">
      <c r="B27" s="618" t="s">
        <v>289</v>
      </c>
      <c r="C27" s="619"/>
      <c r="D27" s="619"/>
      <c r="E27" s="619"/>
      <c r="F27" s="619"/>
      <c r="G27" s="619"/>
      <c r="H27" s="619"/>
      <c r="I27" s="619"/>
      <c r="J27" s="619"/>
      <c r="K27" s="619"/>
      <c r="L27" s="619"/>
      <c r="M27" s="619"/>
      <c r="N27" s="619"/>
      <c r="O27" s="619"/>
      <c r="P27" s="619"/>
      <c r="Q27" s="620"/>
      <c r="R27" s="621">
        <v>8869146</v>
      </c>
      <c r="S27" s="622"/>
      <c r="T27" s="622"/>
      <c r="U27" s="622"/>
      <c r="V27" s="622"/>
      <c r="W27" s="622"/>
      <c r="X27" s="622"/>
      <c r="Y27" s="623"/>
      <c r="Z27" s="624">
        <v>20</v>
      </c>
      <c r="AA27" s="624"/>
      <c r="AB27" s="624"/>
      <c r="AC27" s="624"/>
      <c r="AD27" s="625" t="s">
        <v>129</v>
      </c>
      <c r="AE27" s="625"/>
      <c r="AF27" s="625"/>
      <c r="AG27" s="625"/>
      <c r="AH27" s="625"/>
      <c r="AI27" s="625"/>
      <c r="AJ27" s="625"/>
      <c r="AK27" s="625"/>
      <c r="AL27" s="626" t="s">
        <v>224</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4348835</v>
      </c>
      <c r="BH27" s="622"/>
      <c r="BI27" s="622"/>
      <c r="BJ27" s="622"/>
      <c r="BK27" s="622"/>
      <c r="BL27" s="622"/>
      <c r="BM27" s="622"/>
      <c r="BN27" s="623"/>
      <c r="BO27" s="624">
        <v>100</v>
      </c>
      <c r="BP27" s="624"/>
      <c r="BQ27" s="624"/>
      <c r="BR27" s="624"/>
      <c r="BS27" s="630">
        <v>182010</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3305668</v>
      </c>
      <c r="CS27" s="645"/>
      <c r="CT27" s="645"/>
      <c r="CU27" s="645"/>
      <c r="CV27" s="645"/>
      <c r="CW27" s="645"/>
      <c r="CX27" s="645"/>
      <c r="CY27" s="646"/>
      <c r="CZ27" s="626">
        <v>8.1999999999999993</v>
      </c>
      <c r="DA27" s="657"/>
      <c r="DB27" s="657"/>
      <c r="DC27" s="659"/>
      <c r="DD27" s="630">
        <v>969642</v>
      </c>
      <c r="DE27" s="645"/>
      <c r="DF27" s="645"/>
      <c r="DG27" s="645"/>
      <c r="DH27" s="645"/>
      <c r="DI27" s="645"/>
      <c r="DJ27" s="645"/>
      <c r="DK27" s="646"/>
      <c r="DL27" s="630">
        <v>961783</v>
      </c>
      <c r="DM27" s="645"/>
      <c r="DN27" s="645"/>
      <c r="DO27" s="645"/>
      <c r="DP27" s="645"/>
      <c r="DQ27" s="645"/>
      <c r="DR27" s="645"/>
      <c r="DS27" s="645"/>
      <c r="DT27" s="645"/>
      <c r="DU27" s="645"/>
      <c r="DV27" s="646"/>
      <c r="DW27" s="626">
        <v>9</v>
      </c>
      <c r="DX27" s="657"/>
      <c r="DY27" s="657"/>
      <c r="DZ27" s="657"/>
      <c r="EA27" s="657"/>
      <c r="EB27" s="657"/>
      <c r="EC27" s="658"/>
    </row>
    <row r="28" spans="2:133" ht="11.25" customHeight="1">
      <c r="B28" s="663" t="s">
        <v>292</v>
      </c>
      <c r="C28" s="664"/>
      <c r="D28" s="664"/>
      <c r="E28" s="664"/>
      <c r="F28" s="664"/>
      <c r="G28" s="664"/>
      <c r="H28" s="664"/>
      <c r="I28" s="664"/>
      <c r="J28" s="664"/>
      <c r="K28" s="664"/>
      <c r="L28" s="664"/>
      <c r="M28" s="664"/>
      <c r="N28" s="664"/>
      <c r="O28" s="664"/>
      <c r="P28" s="664"/>
      <c r="Q28" s="665"/>
      <c r="R28" s="621" t="s">
        <v>129</v>
      </c>
      <c r="S28" s="622"/>
      <c r="T28" s="622"/>
      <c r="U28" s="622"/>
      <c r="V28" s="622"/>
      <c r="W28" s="622"/>
      <c r="X28" s="622"/>
      <c r="Y28" s="623"/>
      <c r="Z28" s="624" t="s">
        <v>129</v>
      </c>
      <c r="AA28" s="624"/>
      <c r="AB28" s="624"/>
      <c r="AC28" s="624"/>
      <c r="AD28" s="625" t="s">
        <v>129</v>
      </c>
      <c r="AE28" s="625"/>
      <c r="AF28" s="625"/>
      <c r="AG28" s="625"/>
      <c r="AH28" s="625"/>
      <c r="AI28" s="625"/>
      <c r="AJ28" s="625"/>
      <c r="AK28" s="625"/>
      <c r="AL28" s="626" t="s">
        <v>224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2149140</v>
      </c>
      <c r="CS28" s="622"/>
      <c r="CT28" s="622"/>
      <c r="CU28" s="622"/>
      <c r="CV28" s="622"/>
      <c r="CW28" s="622"/>
      <c r="CX28" s="622"/>
      <c r="CY28" s="623"/>
      <c r="CZ28" s="626">
        <v>5.3</v>
      </c>
      <c r="DA28" s="657"/>
      <c r="DB28" s="657"/>
      <c r="DC28" s="659"/>
      <c r="DD28" s="630">
        <v>2071686</v>
      </c>
      <c r="DE28" s="622"/>
      <c r="DF28" s="622"/>
      <c r="DG28" s="622"/>
      <c r="DH28" s="622"/>
      <c r="DI28" s="622"/>
      <c r="DJ28" s="622"/>
      <c r="DK28" s="623"/>
      <c r="DL28" s="630">
        <v>2066296</v>
      </c>
      <c r="DM28" s="622"/>
      <c r="DN28" s="622"/>
      <c r="DO28" s="622"/>
      <c r="DP28" s="622"/>
      <c r="DQ28" s="622"/>
      <c r="DR28" s="622"/>
      <c r="DS28" s="622"/>
      <c r="DT28" s="622"/>
      <c r="DU28" s="622"/>
      <c r="DV28" s="623"/>
      <c r="DW28" s="626">
        <v>19.3</v>
      </c>
      <c r="DX28" s="657"/>
      <c r="DY28" s="657"/>
      <c r="DZ28" s="657"/>
      <c r="EA28" s="657"/>
      <c r="EB28" s="657"/>
      <c r="EC28" s="658"/>
    </row>
    <row r="29" spans="2:133" ht="11.25" customHeight="1">
      <c r="B29" s="618" t="s">
        <v>294</v>
      </c>
      <c r="C29" s="619"/>
      <c r="D29" s="619"/>
      <c r="E29" s="619"/>
      <c r="F29" s="619"/>
      <c r="G29" s="619"/>
      <c r="H29" s="619"/>
      <c r="I29" s="619"/>
      <c r="J29" s="619"/>
      <c r="K29" s="619"/>
      <c r="L29" s="619"/>
      <c r="M29" s="619"/>
      <c r="N29" s="619"/>
      <c r="O29" s="619"/>
      <c r="P29" s="619"/>
      <c r="Q29" s="620"/>
      <c r="R29" s="621">
        <v>2234699</v>
      </c>
      <c r="S29" s="622"/>
      <c r="T29" s="622"/>
      <c r="U29" s="622"/>
      <c r="V29" s="622"/>
      <c r="W29" s="622"/>
      <c r="X29" s="622"/>
      <c r="Y29" s="623"/>
      <c r="Z29" s="624">
        <v>5</v>
      </c>
      <c r="AA29" s="624"/>
      <c r="AB29" s="624"/>
      <c r="AC29" s="624"/>
      <c r="AD29" s="625" t="s">
        <v>224</v>
      </c>
      <c r="AE29" s="625"/>
      <c r="AF29" s="625"/>
      <c r="AG29" s="625"/>
      <c r="AH29" s="625"/>
      <c r="AI29" s="625"/>
      <c r="AJ29" s="625"/>
      <c r="AK29" s="625"/>
      <c r="AL29" s="626" t="s">
        <v>224</v>
      </c>
      <c r="AM29" s="627"/>
      <c r="AN29" s="627"/>
      <c r="AO29" s="628"/>
      <c r="AP29" s="600" t="s">
        <v>212</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298</v>
      </c>
      <c r="CG29" s="637"/>
      <c r="CH29" s="637"/>
      <c r="CI29" s="637"/>
      <c r="CJ29" s="637"/>
      <c r="CK29" s="637"/>
      <c r="CL29" s="637"/>
      <c r="CM29" s="637"/>
      <c r="CN29" s="637"/>
      <c r="CO29" s="637"/>
      <c r="CP29" s="637"/>
      <c r="CQ29" s="638"/>
      <c r="CR29" s="621">
        <v>2148491</v>
      </c>
      <c r="CS29" s="645"/>
      <c r="CT29" s="645"/>
      <c r="CU29" s="645"/>
      <c r="CV29" s="645"/>
      <c r="CW29" s="645"/>
      <c r="CX29" s="645"/>
      <c r="CY29" s="646"/>
      <c r="CZ29" s="626">
        <v>5.3</v>
      </c>
      <c r="DA29" s="657"/>
      <c r="DB29" s="657"/>
      <c r="DC29" s="659"/>
      <c r="DD29" s="630">
        <v>2071037</v>
      </c>
      <c r="DE29" s="645"/>
      <c r="DF29" s="645"/>
      <c r="DG29" s="645"/>
      <c r="DH29" s="645"/>
      <c r="DI29" s="645"/>
      <c r="DJ29" s="645"/>
      <c r="DK29" s="646"/>
      <c r="DL29" s="630">
        <v>2065647</v>
      </c>
      <c r="DM29" s="645"/>
      <c r="DN29" s="645"/>
      <c r="DO29" s="645"/>
      <c r="DP29" s="645"/>
      <c r="DQ29" s="645"/>
      <c r="DR29" s="645"/>
      <c r="DS29" s="645"/>
      <c r="DT29" s="645"/>
      <c r="DU29" s="645"/>
      <c r="DV29" s="646"/>
      <c r="DW29" s="626">
        <v>19.3</v>
      </c>
      <c r="DX29" s="657"/>
      <c r="DY29" s="657"/>
      <c r="DZ29" s="657"/>
      <c r="EA29" s="657"/>
      <c r="EB29" s="657"/>
      <c r="EC29" s="658"/>
    </row>
    <row r="30" spans="2:133" ht="11.25" customHeight="1">
      <c r="B30" s="618" t="s">
        <v>299</v>
      </c>
      <c r="C30" s="619"/>
      <c r="D30" s="619"/>
      <c r="E30" s="619"/>
      <c r="F30" s="619"/>
      <c r="G30" s="619"/>
      <c r="H30" s="619"/>
      <c r="I30" s="619"/>
      <c r="J30" s="619"/>
      <c r="K30" s="619"/>
      <c r="L30" s="619"/>
      <c r="M30" s="619"/>
      <c r="N30" s="619"/>
      <c r="O30" s="619"/>
      <c r="P30" s="619"/>
      <c r="Q30" s="620"/>
      <c r="R30" s="621">
        <v>320083</v>
      </c>
      <c r="S30" s="622"/>
      <c r="T30" s="622"/>
      <c r="U30" s="622"/>
      <c r="V30" s="622"/>
      <c r="W30" s="622"/>
      <c r="X30" s="622"/>
      <c r="Y30" s="623"/>
      <c r="Z30" s="624">
        <v>0.7</v>
      </c>
      <c r="AA30" s="624"/>
      <c r="AB30" s="624"/>
      <c r="AC30" s="624"/>
      <c r="AD30" s="625">
        <v>5303</v>
      </c>
      <c r="AE30" s="625"/>
      <c r="AF30" s="625"/>
      <c r="AG30" s="625"/>
      <c r="AH30" s="625"/>
      <c r="AI30" s="625"/>
      <c r="AJ30" s="625"/>
      <c r="AK30" s="625"/>
      <c r="AL30" s="626">
        <v>0.1</v>
      </c>
      <c r="AM30" s="627"/>
      <c r="AN30" s="627"/>
      <c r="AO30" s="628"/>
      <c r="AP30" s="669" t="s">
        <v>300</v>
      </c>
      <c r="AQ30" s="670"/>
      <c r="AR30" s="670"/>
      <c r="AS30" s="670"/>
      <c r="AT30" s="675" t="s">
        <v>301</v>
      </c>
      <c r="AU30" s="210"/>
      <c r="AV30" s="210"/>
      <c r="AW30" s="210"/>
      <c r="AX30" s="607" t="s">
        <v>177</v>
      </c>
      <c r="AY30" s="608"/>
      <c r="AZ30" s="608"/>
      <c r="BA30" s="608"/>
      <c r="BB30" s="608"/>
      <c r="BC30" s="608"/>
      <c r="BD30" s="608"/>
      <c r="BE30" s="608"/>
      <c r="BF30" s="609"/>
      <c r="BG30" s="681">
        <v>99.2</v>
      </c>
      <c r="BH30" s="682"/>
      <c r="BI30" s="682"/>
      <c r="BJ30" s="682"/>
      <c r="BK30" s="682"/>
      <c r="BL30" s="682"/>
      <c r="BM30" s="616">
        <v>97.6</v>
      </c>
      <c r="BN30" s="682"/>
      <c r="BO30" s="682"/>
      <c r="BP30" s="682"/>
      <c r="BQ30" s="683"/>
      <c r="BR30" s="681">
        <v>99.2</v>
      </c>
      <c r="BS30" s="682"/>
      <c r="BT30" s="682"/>
      <c r="BU30" s="682"/>
      <c r="BV30" s="682"/>
      <c r="BW30" s="682"/>
      <c r="BX30" s="616">
        <v>97.8</v>
      </c>
      <c r="BY30" s="682"/>
      <c r="BZ30" s="682"/>
      <c r="CA30" s="682"/>
      <c r="CB30" s="683"/>
      <c r="CD30" s="686"/>
      <c r="CE30" s="687"/>
      <c r="CF30" s="636" t="s">
        <v>302</v>
      </c>
      <c r="CG30" s="637"/>
      <c r="CH30" s="637"/>
      <c r="CI30" s="637"/>
      <c r="CJ30" s="637"/>
      <c r="CK30" s="637"/>
      <c r="CL30" s="637"/>
      <c r="CM30" s="637"/>
      <c r="CN30" s="637"/>
      <c r="CO30" s="637"/>
      <c r="CP30" s="637"/>
      <c r="CQ30" s="638"/>
      <c r="CR30" s="621">
        <v>1963490</v>
      </c>
      <c r="CS30" s="622"/>
      <c r="CT30" s="622"/>
      <c r="CU30" s="622"/>
      <c r="CV30" s="622"/>
      <c r="CW30" s="622"/>
      <c r="CX30" s="622"/>
      <c r="CY30" s="623"/>
      <c r="CZ30" s="626">
        <v>4.9000000000000004</v>
      </c>
      <c r="DA30" s="657"/>
      <c r="DB30" s="657"/>
      <c r="DC30" s="659"/>
      <c r="DD30" s="630">
        <v>1886036</v>
      </c>
      <c r="DE30" s="622"/>
      <c r="DF30" s="622"/>
      <c r="DG30" s="622"/>
      <c r="DH30" s="622"/>
      <c r="DI30" s="622"/>
      <c r="DJ30" s="622"/>
      <c r="DK30" s="623"/>
      <c r="DL30" s="630">
        <v>1880646</v>
      </c>
      <c r="DM30" s="622"/>
      <c r="DN30" s="622"/>
      <c r="DO30" s="622"/>
      <c r="DP30" s="622"/>
      <c r="DQ30" s="622"/>
      <c r="DR30" s="622"/>
      <c r="DS30" s="622"/>
      <c r="DT30" s="622"/>
      <c r="DU30" s="622"/>
      <c r="DV30" s="623"/>
      <c r="DW30" s="626">
        <v>17.5</v>
      </c>
      <c r="DX30" s="657"/>
      <c r="DY30" s="657"/>
      <c r="DZ30" s="657"/>
      <c r="EA30" s="657"/>
      <c r="EB30" s="657"/>
      <c r="EC30" s="658"/>
    </row>
    <row r="31" spans="2:133" ht="11.25" customHeight="1">
      <c r="B31" s="618" t="s">
        <v>303</v>
      </c>
      <c r="C31" s="619"/>
      <c r="D31" s="619"/>
      <c r="E31" s="619"/>
      <c r="F31" s="619"/>
      <c r="G31" s="619"/>
      <c r="H31" s="619"/>
      <c r="I31" s="619"/>
      <c r="J31" s="619"/>
      <c r="K31" s="619"/>
      <c r="L31" s="619"/>
      <c r="M31" s="619"/>
      <c r="N31" s="619"/>
      <c r="O31" s="619"/>
      <c r="P31" s="619"/>
      <c r="Q31" s="620"/>
      <c r="R31" s="621">
        <v>112976</v>
      </c>
      <c r="S31" s="622"/>
      <c r="T31" s="622"/>
      <c r="U31" s="622"/>
      <c r="V31" s="622"/>
      <c r="W31" s="622"/>
      <c r="X31" s="622"/>
      <c r="Y31" s="623"/>
      <c r="Z31" s="624">
        <v>0.3</v>
      </c>
      <c r="AA31" s="624"/>
      <c r="AB31" s="624"/>
      <c r="AC31" s="624"/>
      <c r="AD31" s="625" t="s">
        <v>129</v>
      </c>
      <c r="AE31" s="625"/>
      <c r="AF31" s="625"/>
      <c r="AG31" s="625"/>
      <c r="AH31" s="625"/>
      <c r="AI31" s="625"/>
      <c r="AJ31" s="625"/>
      <c r="AK31" s="625"/>
      <c r="AL31" s="626" t="s">
        <v>224</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99.2</v>
      </c>
      <c r="BH31" s="645"/>
      <c r="BI31" s="645"/>
      <c r="BJ31" s="645"/>
      <c r="BK31" s="645"/>
      <c r="BL31" s="645"/>
      <c r="BM31" s="627">
        <v>97.5</v>
      </c>
      <c r="BN31" s="679"/>
      <c r="BO31" s="679"/>
      <c r="BP31" s="679"/>
      <c r="BQ31" s="680"/>
      <c r="BR31" s="678">
        <v>99.1</v>
      </c>
      <c r="BS31" s="645"/>
      <c r="BT31" s="645"/>
      <c r="BU31" s="645"/>
      <c r="BV31" s="645"/>
      <c r="BW31" s="645"/>
      <c r="BX31" s="627">
        <v>97.7</v>
      </c>
      <c r="BY31" s="679"/>
      <c r="BZ31" s="679"/>
      <c r="CA31" s="679"/>
      <c r="CB31" s="680"/>
      <c r="CD31" s="686"/>
      <c r="CE31" s="687"/>
      <c r="CF31" s="636" t="s">
        <v>306</v>
      </c>
      <c r="CG31" s="637"/>
      <c r="CH31" s="637"/>
      <c r="CI31" s="637"/>
      <c r="CJ31" s="637"/>
      <c r="CK31" s="637"/>
      <c r="CL31" s="637"/>
      <c r="CM31" s="637"/>
      <c r="CN31" s="637"/>
      <c r="CO31" s="637"/>
      <c r="CP31" s="637"/>
      <c r="CQ31" s="638"/>
      <c r="CR31" s="621">
        <v>185001</v>
      </c>
      <c r="CS31" s="645"/>
      <c r="CT31" s="645"/>
      <c r="CU31" s="645"/>
      <c r="CV31" s="645"/>
      <c r="CW31" s="645"/>
      <c r="CX31" s="645"/>
      <c r="CY31" s="646"/>
      <c r="CZ31" s="626">
        <v>0.5</v>
      </c>
      <c r="DA31" s="657"/>
      <c r="DB31" s="657"/>
      <c r="DC31" s="659"/>
      <c r="DD31" s="630">
        <v>185001</v>
      </c>
      <c r="DE31" s="645"/>
      <c r="DF31" s="645"/>
      <c r="DG31" s="645"/>
      <c r="DH31" s="645"/>
      <c r="DI31" s="645"/>
      <c r="DJ31" s="645"/>
      <c r="DK31" s="646"/>
      <c r="DL31" s="630">
        <v>185001</v>
      </c>
      <c r="DM31" s="645"/>
      <c r="DN31" s="645"/>
      <c r="DO31" s="645"/>
      <c r="DP31" s="645"/>
      <c r="DQ31" s="645"/>
      <c r="DR31" s="645"/>
      <c r="DS31" s="645"/>
      <c r="DT31" s="645"/>
      <c r="DU31" s="645"/>
      <c r="DV31" s="646"/>
      <c r="DW31" s="626">
        <v>1.7</v>
      </c>
      <c r="DX31" s="657"/>
      <c r="DY31" s="657"/>
      <c r="DZ31" s="657"/>
      <c r="EA31" s="657"/>
      <c r="EB31" s="657"/>
      <c r="EC31" s="658"/>
    </row>
    <row r="32" spans="2:133" ht="11.25" customHeight="1">
      <c r="B32" s="618" t="s">
        <v>307</v>
      </c>
      <c r="C32" s="619"/>
      <c r="D32" s="619"/>
      <c r="E32" s="619"/>
      <c r="F32" s="619"/>
      <c r="G32" s="619"/>
      <c r="H32" s="619"/>
      <c r="I32" s="619"/>
      <c r="J32" s="619"/>
      <c r="K32" s="619"/>
      <c r="L32" s="619"/>
      <c r="M32" s="619"/>
      <c r="N32" s="619"/>
      <c r="O32" s="619"/>
      <c r="P32" s="619"/>
      <c r="Q32" s="620"/>
      <c r="R32" s="621">
        <v>9932254</v>
      </c>
      <c r="S32" s="622"/>
      <c r="T32" s="622"/>
      <c r="U32" s="622"/>
      <c r="V32" s="622"/>
      <c r="W32" s="622"/>
      <c r="X32" s="622"/>
      <c r="Y32" s="623"/>
      <c r="Z32" s="624">
        <v>22.4</v>
      </c>
      <c r="AA32" s="624"/>
      <c r="AB32" s="624"/>
      <c r="AC32" s="624"/>
      <c r="AD32" s="625" t="s">
        <v>224</v>
      </c>
      <c r="AE32" s="625"/>
      <c r="AF32" s="625"/>
      <c r="AG32" s="625"/>
      <c r="AH32" s="625"/>
      <c r="AI32" s="625"/>
      <c r="AJ32" s="625"/>
      <c r="AK32" s="625"/>
      <c r="AL32" s="626" t="s">
        <v>129</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99</v>
      </c>
      <c r="BH32" s="691"/>
      <c r="BI32" s="691"/>
      <c r="BJ32" s="691"/>
      <c r="BK32" s="691"/>
      <c r="BL32" s="691"/>
      <c r="BM32" s="692">
        <v>97.3</v>
      </c>
      <c r="BN32" s="691"/>
      <c r="BO32" s="691"/>
      <c r="BP32" s="691"/>
      <c r="BQ32" s="693"/>
      <c r="BR32" s="690">
        <v>99.1</v>
      </c>
      <c r="BS32" s="691"/>
      <c r="BT32" s="691"/>
      <c r="BU32" s="691"/>
      <c r="BV32" s="691"/>
      <c r="BW32" s="691"/>
      <c r="BX32" s="692">
        <v>97.5</v>
      </c>
      <c r="BY32" s="691"/>
      <c r="BZ32" s="691"/>
      <c r="CA32" s="691"/>
      <c r="CB32" s="693"/>
      <c r="CD32" s="688"/>
      <c r="CE32" s="689"/>
      <c r="CF32" s="636" t="s">
        <v>309</v>
      </c>
      <c r="CG32" s="637"/>
      <c r="CH32" s="637"/>
      <c r="CI32" s="637"/>
      <c r="CJ32" s="637"/>
      <c r="CK32" s="637"/>
      <c r="CL32" s="637"/>
      <c r="CM32" s="637"/>
      <c r="CN32" s="637"/>
      <c r="CO32" s="637"/>
      <c r="CP32" s="637"/>
      <c r="CQ32" s="638"/>
      <c r="CR32" s="621">
        <v>649</v>
      </c>
      <c r="CS32" s="622"/>
      <c r="CT32" s="622"/>
      <c r="CU32" s="622"/>
      <c r="CV32" s="622"/>
      <c r="CW32" s="622"/>
      <c r="CX32" s="622"/>
      <c r="CY32" s="623"/>
      <c r="CZ32" s="626">
        <v>0</v>
      </c>
      <c r="DA32" s="657"/>
      <c r="DB32" s="657"/>
      <c r="DC32" s="659"/>
      <c r="DD32" s="630">
        <v>649</v>
      </c>
      <c r="DE32" s="622"/>
      <c r="DF32" s="622"/>
      <c r="DG32" s="622"/>
      <c r="DH32" s="622"/>
      <c r="DI32" s="622"/>
      <c r="DJ32" s="622"/>
      <c r="DK32" s="623"/>
      <c r="DL32" s="630">
        <v>649</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310</v>
      </c>
      <c r="C33" s="619"/>
      <c r="D33" s="619"/>
      <c r="E33" s="619"/>
      <c r="F33" s="619"/>
      <c r="G33" s="619"/>
      <c r="H33" s="619"/>
      <c r="I33" s="619"/>
      <c r="J33" s="619"/>
      <c r="K33" s="619"/>
      <c r="L33" s="619"/>
      <c r="M33" s="619"/>
      <c r="N33" s="619"/>
      <c r="O33" s="619"/>
      <c r="P33" s="619"/>
      <c r="Q33" s="620"/>
      <c r="R33" s="621">
        <v>5571704</v>
      </c>
      <c r="S33" s="622"/>
      <c r="T33" s="622"/>
      <c r="U33" s="622"/>
      <c r="V33" s="622"/>
      <c r="W33" s="622"/>
      <c r="X33" s="622"/>
      <c r="Y33" s="623"/>
      <c r="Z33" s="624">
        <v>12.6</v>
      </c>
      <c r="AA33" s="624"/>
      <c r="AB33" s="624"/>
      <c r="AC33" s="624"/>
      <c r="AD33" s="625" t="s">
        <v>129</v>
      </c>
      <c r="AE33" s="625"/>
      <c r="AF33" s="625"/>
      <c r="AG33" s="625"/>
      <c r="AH33" s="625"/>
      <c r="AI33" s="625"/>
      <c r="AJ33" s="625"/>
      <c r="AK33" s="625"/>
      <c r="AL33" s="626" t="s">
        <v>224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15173260</v>
      </c>
      <c r="CS33" s="645"/>
      <c r="CT33" s="645"/>
      <c r="CU33" s="645"/>
      <c r="CV33" s="645"/>
      <c r="CW33" s="645"/>
      <c r="CX33" s="645"/>
      <c r="CY33" s="646"/>
      <c r="CZ33" s="626">
        <v>37.6</v>
      </c>
      <c r="DA33" s="657"/>
      <c r="DB33" s="657"/>
      <c r="DC33" s="659"/>
      <c r="DD33" s="630">
        <v>8757447</v>
      </c>
      <c r="DE33" s="645"/>
      <c r="DF33" s="645"/>
      <c r="DG33" s="645"/>
      <c r="DH33" s="645"/>
      <c r="DI33" s="645"/>
      <c r="DJ33" s="645"/>
      <c r="DK33" s="646"/>
      <c r="DL33" s="630">
        <v>3981998</v>
      </c>
      <c r="DM33" s="645"/>
      <c r="DN33" s="645"/>
      <c r="DO33" s="645"/>
      <c r="DP33" s="645"/>
      <c r="DQ33" s="645"/>
      <c r="DR33" s="645"/>
      <c r="DS33" s="645"/>
      <c r="DT33" s="645"/>
      <c r="DU33" s="645"/>
      <c r="DV33" s="646"/>
      <c r="DW33" s="626">
        <v>37.200000000000003</v>
      </c>
      <c r="DX33" s="657"/>
      <c r="DY33" s="657"/>
      <c r="DZ33" s="657"/>
      <c r="EA33" s="657"/>
      <c r="EB33" s="657"/>
      <c r="EC33" s="658"/>
    </row>
    <row r="34" spans="2:133" ht="11.25" customHeight="1">
      <c r="B34" s="618" t="s">
        <v>312</v>
      </c>
      <c r="C34" s="619"/>
      <c r="D34" s="619"/>
      <c r="E34" s="619"/>
      <c r="F34" s="619"/>
      <c r="G34" s="619"/>
      <c r="H34" s="619"/>
      <c r="I34" s="619"/>
      <c r="J34" s="619"/>
      <c r="K34" s="619"/>
      <c r="L34" s="619"/>
      <c r="M34" s="619"/>
      <c r="N34" s="619"/>
      <c r="O34" s="619"/>
      <c r="P34" s="619"/>
      <c r="Q34" s="620"/>
      <c r="R34" s="621">
        <v>939254</v>
      </c>
      <c r="S34" s="622"/>
      <c r="T34" s="622"/>
      <c r="U34" s="622"/>
      <c r="V34" s="622"/>
      <c r="W34" s="622"/>
      <c r="X34" s="622"/>
      <c r="Y34" s="623"/>
      <c r="Z34" s="624">
        <v>2.1</v>
      </c>
      <c r="AA34" s="624"/>
      <c r="AB34" s="624"/>
      <c r="AC34" s="624"/>
      <c r="AD34" s="625">
        <v>46</v>
      </c>
      <c r="AE34" s="625"/>
      <c r="AF34" s="625"/>
      <c r="AG34" s="625"/>
      <c r="AH34" s="625"/>
      <c r="AI34" s="625"/>
      <c r="AJ34" s="625"/>
      <c r="AK34" s="625"/>
      <c r="AL34" s="626">
        <v>0</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3046926</v>
      </c>
      <c r="CS34" s="622"/>
      <c r="CT34" s="622"/>
      <c r="CU34" s="622"/>
      <c r="CV34" s="622"/>
      <c r="CW34" s="622"/>
      <c r="CX34" s="622"/>
      <c r="CY34" s="623"/>
      <c r="CZ34" s="626">
        <v>7.6</v>
      </c>
      <c r="DA34" s="657"/>
      <c r="DB34" s="657"/>
      <c r="DC34" s="659"/>
      <c r="DD34" s="630">
        <v>2131878</v>
      </c>
      <c r="DE34" s="622"/>
      <c r="DF34" s="622"/>
      <c r="DG34" s="622"/>
      <c r="DH34" s="622"/>
      <c r="DI34" s="622"/>
      <c r="DJ34" s="622"/>
      <c r="DK34" s="623"/>
      <c r="DL34" s="630">
        <v>1077058</v>
      </c>
      <c r="DM34" s="622"/>
      <c r="DN34" s="622"/>
      <c r="DO34" s="622"/>
      <c r="DP34" s="622"/>
      <c r="DQ34" s="622"/>
      <c r="DR34" s="622"/>
      <c r="DS34" s="622"/>
      <c r="DT34" s="622"/>
      <c r="DU34" s="622"/>
      <c r="DV34" s="623"/>
      <c r="DW34" s="626">
        <v>10.1</v>
      </c>
      <c r="DX34" s="657"/>
      <c r="DY34" s="657"/>
      <c r="DZ34" s="657"/>
      <c r="EA34" s="657"/>
      <c r="EB34" s="657"/>
      <c r="EC34" s="658"/>
    </row>
    <row r="35" spans="2:133" ht="11.25" customHeight="1">
      <c r="B35" s="618" t="s">
        <v>316</v>
      </c>
      <c r="C35" s="619"/>
      <c r="D35" s="619"/>
      <c r="E35" s="619"/>
      <c r="F35" s="619"/>
      <c r="G35" s="619"/>
      <c r="H35" s="619"/>
      <c r="I35" s="619"/>
      <c r="J35" s="619"/>
      <c r="K35" s="619"/>
      <c r="L35" s="619"/>
      <c r="M35" s="619"/>
      <c r="N35" s="619"/>
      <c r="O35" s="619"/>
      <c r="P35" s="619"/>
      <c r="Q35" s="620"/>
      <c r="R35" s="621">
        <v>1372900</v>
      </c>
      <c r="S35" s="622"/>
      <c r="T35" s="622"/>
      <c r="U35" s="622"/>
      <c r="V35" s="622"/>
      <c r="W35" s="622"/>
      <c r="X35" s="622"/>
      <c r="Y35" s="623"/>
      <c r="Z35" s="624">
        <v>3.1</v>
      </c>
      <c r="AA35" s="624"/>
      <c r="AB35" s="624"/>
      <c r="AC35" s="624"/>
      <c r="AD35" s="625" t="s">
        <v>224</v>
      </c>
      <c r="AE35" s="625"/>
      <c r="AF35" s="625"/>
      <c r="AG35" s="625"/>
      <c r="AH35" s="625"/>
      <c r="AI35" s="625"/>
      <c r="AJ35" s="625"/>
      <c r="AK35" s="625"/>
      <c r="AL35" s="626" t="s">
        <v>224</v>
      </c>
      <c r="AM35" s="627"/>
      <c r="AN35" s="627"/>
      <c r="AO35" s="628"/>
      <c r="AP35" s="214"/>
      <c r="AQ35" s="694" t="s">
        <v>317</v>
      </c>
      <c r="AR35" s="695"/>
      <c r="AS35" s="695"/>
      <c r="AT35" s="695"/>
      <c r="AU35" s="695"/>
      <c r="AV35" s="695"/>
      <c r="AW35" s="695"/>
      <c r="AX35" s="695"/>
      <c r="AY35" s="696"/>
      <c r="AZ35" s="610">
        <v>2589648</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98639</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176950</v>
      </c>
      <c r="CS35" s="645"/>
      <c r="CT35" s="645"/>
      <c r="CU35" s="645"/>
      <c r="CV35" s="645"/>
      <c r="CW35" s="645"/>
      <c r="CX35" s="645"/>
      <c r="CY35" s="646"/>
      <c r="CZ35" s="626">
        <v>0.4</v>
      </c>
      <c r="DA35" s="657"/>
      <c r="DB35" s="657"/>
      <c r="DC35" s="659"/>
      <c r="DD35" s="630">
        <v>172986</v>
      </c>
      <c r="DE35" s="645"/>
      <c r="DF35" s="645"/>
      <c r="DG35" s="645"/>
      <c r="DH35" s="645"/>
      <c r="DI35" s="645"/>
      <c r="DJ35" s="645"/>
      <c r="DK35" s="646"/>
      <c r="DL35" s="630">
        <v>26163</v>
      </c>
      <c r="DM35" s="645"/>
      <c r="DN35" s="645"/>
      <c r="DO35" s="645"/>
      <c r="DP35" s="645"/>
      <c r="DQ35" s="645"/>
      <c r="DR35" s="645"/>
      <c r="DS35" s="645"/>
      <c r="DT35" s="645"/>
      <c r="DU35" s="645"/>
      <c r="DV35" s="646"/>
      <c r="DW35" s="626">
        <v>0.2</v>
      </c>
      <c r="DX35" s="657"/>
      <c r="DY35" s="657"/>
      <c r="DZ35" s="657"/>
      <c r="EA35" s="657"/>
      <c r="EB35" s="657"/>
      <c r="EC35" s="658"/>
    </row>
    <row r="36" spans="2:133" ht="11.25" customHeight="1">
      <c r="B36" s="618" t="s">
        <v>320</v>
      </c>
      <c r="C36" s="619"/>
      <c r="D36" s="619"/>
      <c r="E36" s="619"/>
      <c r="F36" s="619"/>
      <c r="G36" s="619"/>
      <c r="H36" s="619"/>
      <c r="I36" s="619"/>
      <c r="J36" s="619"/>
      <c r="K36" s="619"/>
      <c r="L36" s="619"/>
      <c r="M36" s="619"/>
      <c r="N36" s="619"/>
      <c r="O36" s="619"/>
      <c r="P36" s="619"/>
      <c r="Q36" s="620"/>
      <c r="R36" s="621" t="s">
        <v>129</v>
      </c>
      <c r="S36" s="622"/>
      <c r="T36" s="622"/>
      <c r="U36" s="622"/>
      <c r="V36" s="622"/>
      <c r="W36" s="622"/>
      <c r="X36" s="622"/>
      <c r="Y36" s="623"/>
      <c r="Z36" s="624" t="s">
        <v>224</v>
      </c>
      <c r="AA36" s="624"/>
      <c r="AB36" s="624"/>
      <c r="AC36" s="624"/>
      <c r="AD36" s="625" t="s">
        <v>224</v>
      </c>
      <c r="AE36" s="625"/>
      <c r="AF36" s="625"/>
      <c r="AG36" s="625"/>
      <c r="AH36" s="625"/>
      <c r="AI36" s="625"/>
      <c r="AJ36" s="625"/>
      <c r="AK36" s="625"/>
      <c r="AL36" s="626" t="s">
        <v>224</v>
      </c>
      <c r="AM36" s="627"/>
      <c r="AN36" s="627"/>
      <c r="AO36" s="628"/>
      <c r="AQ36" s="698" t="s">
        <v>321</v>
      </c>
      <c r="AR36" s="699"/>
      <c r="AS36" s="699"/>
      <c r="AT36" s="699"/>
      <c r="AU36" s="699"/>
      <c r="AV36" s="699"/>
      <c r="AW36" s="699"/>
      <c r="AX36" s="699"/>
      <c r="AY36" s="700"/>
      <c r="AZ36" s="621">
        <v>679741</v>
      </c>
      <c r="BA36" s="622"/>
      <c r="BB36" s="622"/>
      <c r="BC36" s="622"/>
      <c r="BD36" s="645"/>
      <c r="BE36" s="645"/>
      <c r="BF36" s="680"/>
      <c r="BG36" s="636" t="s">
        <v>322</v>
      </c>
      <c r="BH36" s="637"/>
      <c r="BI36" s="637"/>
      <c r="BJ36" s="637"/>
      <c r="BK36" s="637"/>
      <c r="BL36" s="637"/>
      <c r="BM36" s="637"/>
      <c r="BN36" s="637"/>
      <c r="BO36" s="637"/>
      <c r="BP36" s="637"/>
      <c r="BQ36" s="637"/>
      <c r="BR36" s="637"/>
      <c r="BS36" s="637"/>
      <c r="BT36" s="637"/>
      <c r="BU36" s="638"/>
      <c r="BV36" s="621">
        <v>21897</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2898944</v>
      </c>
      <c r="CS36" s="622"/>
      <c r="CT36" s="622"/>
      <c r="CU36" s="622"/>
      <c r="CV36" s="622"/>
      <c r="CW36" s="622"/>
      <c r="CX36" s="622"/>
      <c r="CY36" s="623"/>
      <c r="CZ36" s="626">
        <v>7.2</v>
      </c>
      <c r="DA36" s="657"/>
      <c r="DB36" s="657"/>
      <c r="DC36" s="659"/>
      <c r="DD36" s="630">
        <v>2314684</v>
      </c>
      <c r="DE36" s="622"/>
      <c r="DF36" s="622"/>
      <c r="DG36" s="622"/>
      <c r="DH36" s="622"/>
      <c r="DI36" s="622"/>
      <c r="DJ36" s="622"/>
      <c r="DK36" s="623"/>
      <c r="DL36" s="630">
        <v>1441653</v>
      </c>
      <c r="DM36" s="622"/>
      <c r="DN36" s="622"/>
      <c r="DO36" s="622"/>
      <c r="DP36" s="622"/>
      <c r="DQ36" s="622"/>
      <c r="DR36" s="622"/>
      <c r="DS36" s="622"/>
      <c r="DT36" s="622"/>
      <c r="DU36" s="622"/>
      <c r="DV36" s="623"/>
      <c r="DW36" s="626">
        <v>13.5</v>
      </c>
      <c r="DX36" s="657"/>
      <c r="DY36" s="657"/>
      <c r="DZ36" s="657"/>
      <c r="EA36" s="657"/>
      <c r="EB36" s="657"/>
      <c r="EC36" s="658"/>
    </row>
    <row r="37" spans="2:133" ht="11.25" customHeight="1">
      <c r="B37" s="618" t="s">
        <v>324</v>
      </c>
      <c r="C37" s="619"/>
      <c r="D37" s="619"/>
      <c r="E37" s="619"/>
      <c r="F37" s="619"/>
      <c r="G37" s="619"/>
      <c r="H37" s="619"/>
      <c r="I37" s="619"/>
      <c r="J37" s="619"/>
      <c r="K37" s="619"/>
      <c r="L37" s="619"/>
      <c r="M37" s="619"/>
      <c r="N37" s="619"/>
      <c r="O37" s="619"/>
      <c r="P37" s="619"/>
      <c r="Q37" s="620"/>
      <c r="R37" s="621">
        <v>571800</v>
      </c>
      <c r="S37" s="622"/>
      <c r="T37" s="622"/>
      <c r="U37" s="622"/>
      <c r="V37" s="622"/>
      <c r="W37" s="622"/>
      <c r="X37" s="622"/>
      <c r="Y37" s="623"/>
      <c r="Z37" s="624">
        <v>1.3</v>
      </c>
      <c r="AA37" s="624"/>
      <c r="AB37" s="624"/>
      <c r="AC37" s="624"/>
      <c r="AD37" s="625" t="s">
        <v>129</v>
      </c>
      <c r="AE37" s="625"/>
      <c r="AF37" s="625"/>
      <c r="AG37" s="625"/>
      <c r="AH37" s="625"/>
      <c r="AI37" s="625"/>
      <c r="AJ37" s="625"/>
      <c r="AK37" s="625"/>
      <c r="AL37" s="626" t="s">
        <v>224</v>
      </c>
      <c r="AM37" s="627"/>
      <c r="AN37" s="627"/>
      <c r="AO37" s="628"/>
      <c r="AQ37" s="698" t="s">
        <v>325</v>
      </c>
      <c r="AR37" s="699"/>
      <c r="AS37" s="699"/>
      <c r="AT37" s="699"/>
      <c r="AU37" s="699"/>
      <c r="AV37" s="699"/>
      <c r="AW37" s="699"/>
      <c r="AX37" s="699"/>
      <c r="AY37" s="700"/>
      <c r="AZ37" s="621">
        <v>157000</v>
      </c>
      <c r="BA37" s="622"/>
      <c r="BB37" s="622"/>
      <c r="BC37" s="622"/>
      <c r="BD37" s="645"/>
      <c r="BE37" s="645"/>
      <c r="BF37" s="680"/>
      <c r="BG37" s="636" t="s">
        <v>326</v>
      </c>
      <c r="BH37" s="637"/>
      <c r="BI37" s="637"/>
      <c r="BJ37" s="637"/>
      <c r="BK37" s="637"/>
      <c r="BL37" s="637"/>
      <c r="BM37" s="637"/>
      <c r="BN37" s="637"/>
      <c r="BO37" s="637"/>
      <c r="BP37" s="637"/>
      <c r="BQ37" s="637"/>
      <c r="BR37" s="637"/>
      <c r="BS37" s="637"/>
      <c r="BT37" s="637"/>
      <c r="BU37" s="638"/>
      <c r="BV37" s="621">
        <v>5724</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1298225</v>
      </c>
      <c r="CS37" s="645"/>
      <c r="CT37" s="645"/>
      <c r="CU37" s="645"/>
      <c r="CV37" s="645"/>
      <c r="CW37" s="645"/>
      <c r="CX37" s="645"/>
      <c r="CY37" s="646"/>
      <c r="CZ37" s="626">
        <v>3.2</v>
      </c>
      <c r="DA37" s="657"/>
      <c r="DB37" s="657"/>
      <c r="DC37" s="659"/>
      <c r="DD37" s="630">
        <v>1298225</v>
      </c>
      <c r="DE37" s="645"/>
      <c r="DF37" s="645"/>
      <c r="DG37" s="645"/>
      <c r="DH37" s="645"/>
      <c r="DI37" s="645"/>
      <c r="DJ37" s="645"/>
      <c r="DK37" s="646"/>
      <c r="DL37" s="630">
        <v>1194939</v>
      </c>
      <c r="DM37" s="645"/>
      <c r="DN37" s="645"/>
      <c r="DO37" s="645"/>
      <c r="DP37" s="645"/>
      <c r="DQ37" s="645"/>
      <c r="DR37" s="645"/>
      <c r="DS37" s="645"/>
      <c r="DT37" s="645"/>
      <c r="DU37" s="645"/>
      <c r="DV37" s="646"/>
      <c r="DW37" s="626">
        <v>11.2</v>
      </c>
      <c r="DX37" s="657"/>
      <c r="DY37" s="657"/>
      <c r="DZ37" s="657"/>
      <c r="EA37" s="657"/>
      <c r="EB37" s="657"/>
      <c r="EC37" s="658"/>
    </row>
    <row r="38" spans="2:133" ht="11.25" customHeight="1">
      <c r="B38" s="666" t="s">
        <v>328</v>
      </c>
      <c r="C38" s="667"/>
      <c r="D38" s="667"/>
      <c r="E38" s="667"/>
      <c r="F38" s="667"/>
      <c r="G38" s="667"/>
      <c r="H38" s="667"/>
      <c r="I38" s="667"/>
      <c r="J38" s="667"/>
      <c r="K38" s="667"/>
      <c r="L38" s="667"/>
      <c r="M38" s="667"/>
      <c r="N38" s="667"/>
      <c r="O38" s="667"/>
      <c r="P38" s="667"/>
      <c r="Q38" s="668"/>
      <c r="R38" s="701">
        <v>44348857</v>
      </c>
      <c r="S38" s="702"/>
      <c r="T38" s="702"/>
      <c r="U38" s="702"/>
      <c r="V38" s="702"/>
      <c r="W38" s="702"/>
      <c r="X38" s="702"/>
      <c r="Y38" s="703"/>
      <c r="Z38" s="704">
        <v>100</v>
      </c>
      <c r="AA38" s="704"/>
      <c r="AB38" s="704"/>
      <c r="AC38" s="704"/>
      <c r="AD38" s="705">
        <v>10145023</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130027</v>
      </c>
      <c r="BA38" s="622"/>
      <c r="BB38" s="622"/>
      <c r="BC38" s="622"/>
      <c r="BD38" s="645"/>
      <c r="BE38" s="645"/>
      <c r="BF38" s="680"/>
      <c r="BG38" s="636" t="s">
        <v>330</v>
      </c>
      <c r="BH38" s="637"/>
      <c r="BI38" s="637"/>
      <c r="BJ38" s="637"/>
      <c r="BK38" s="637"/>
      <c r="BL38" s="637"/>
      <c r="BM38" s="637"/>
      <c r="BN38" s="637"/>
      <c r="BO38" s="637"/>
      <c r="BP38" s="637"/>
      <c r="BQ38" s="637"/>
      <c r="BR38" s="637"/>
      <c r="BS38" s="637"/>
      <c r="BT38" s="637"/>
      <c r="BU38" s="638"/>
      <c r="BV38" s="621">
        <v>9265</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2533720</v>
      </c>
      <c r="CS38" s="622"/>
      <c r="CT38" s="622"/>
      <c r="CU38" s="622"/>
      <c r="CV38" s="622"/>
      <c r="CW38" s="622"/>
      <c r="CX38" s="622"/>
      <c r="CY38" s="623"/>
      <c r="CZ38" s="626">
        <v>6.3</v>
      </c>
      <c r="DA38" s="657"/>
      <c r="DB38" s="657"/>
      <c r="DC38" s="659"/>
      <c r="DD38" s="630">
        <v>2274015</v>
      </c>
      <c r="DE38" s="622"/>
      <c r="DF38" s="622"/>
      <c r="DG38" s="622"/>
      <c r="DH38" s="622"/>
      <c r="DI38" s="622"/>
      <c r="DJ38" s="622"/>
      <c r="DK38" s="623"/>
      <c r="DL38" s="630">
        <v>1437124</v>
      </c>
      <c r="DM38" s="622"/>
      <c r="DN38" s="622"/>
      <c r="DO38" s="622"/>
      <c r="DP38" s="622"/>
      <c r="DQ38" s="622"/>
      <c r="DR38" s="622"/>
      <c r="DS38" s="622"/>
      <c r="DT38" s="622"/>
      <c r="DU38" s="622"/>
      <c r="DV38" s="623"/>
      <c r="DW38" s="626">
        <v>13.4</v>
      </c>
      <c r="DX38" s="657"/>
      <c r="DY38" s="657"/>
      <c r="DZ38" s="657"/>
      <c r="EA38" s="657"/>
      <c r="EB38" s="657"/>
      <c r="EC38" s="658"/>
    </row>
    <row r="39" spans="2:133" ht="11.25" customHeight="1">
      <c r="AQ39" s="698" t="s">
        <v>332</v>
      </c>
      <c r="AR39" s="699"/>
      <c r="AS39" s="699"/>
      <c r="AT39" s="699"/>
      <c r="AU39" s="699"/>
      <c r="AV39" s="699"/>
      <c r="AW39" s="699"/>
      <c r="AX39" s="699"/>
      <c r="AY39" s="700"/>
      <c r="AZ39" s="621">
        <v>55928</v>
      </c>
      <c r="BA39" s="622"/>
      <c r="BB39" s="622"/>
      <c r="BC39" s="622"/>
      <c r="BD39" s="645"/>
      <c r="BE39" s="645"/>
      <c r="BF39" s="680"/>
      <c r="BG39" s="712" t="s">
        <v>333</v>
      </c>
      <c r="BH39" s="713"/>
      <c r="BI39" s="713"/>
      <c r="BJ39" s="713"/>
      <c r="BK39" s="713"/>
      <c r="BL39" s="215"/>
      <c r="BM39" s="637" t="s">
        <v>334</v>
      </c>
      <c r="BN39" s="637"/>
      <c r="BO39" s="637"/>
      <c r="BP39" s="637"/>
      <c r="BQ39" s="637"/>
      <c r="BR39" s="637"/>
      <c r="BS39" s="637"/>
      <c r="BT39" s="637"/>
      <c r="BU39" s="638"/>
      <c r="BV39" s="621">
        <v>90</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6119220</v>
      </c>
      <c r="CS39" s="645"/>
      <c r="CT39" s="645"/>
      <c r="CU39" s="645"/>
      <c r="CV39" s="645"/>
      <c r="CW39" s="645"/>
      <c r="CX39" s="645"/>
      <c r="CY39" s="646"/>
      <c r="CZ39" s="626">
        <v>15.2</v>
      </c>
      <c r="DA39" s="657"/>
      <c r="DB39" s="657"/>
      <c r="DC39" s="659"/>
      <c r="DD39" s="630">
        <v>1830384</v>
      </c>
      <c r="DE39" s="645"/>
      <c r="DF39" s="645"/>
      <c r="DG39" s="645"/>
      <c r="DH39" s="645"/>
      <c r="DI39" s="645"/>
      <c r="DJ39" s="645"/>
      <c r="DK39" s="646"/>
      <c r="DL39" s="630" t="s">
        <v>129</v>
      </c>
      <c r="DM39" s="645"/>
      <c r="DN39" s="645"/>
      <c r="DO39" s="645"/>
      <c r="DP39" s="645"/>
      <c r="DQ39" s="645"/>
      <c r="DR39" s="645"/>
      <c r="DS39" s="645"/>
      <c r="DT39" s="645"/>
      <c r="DU39" s="645"/>
      <c r="DV39" s="646"/>
      <c r="DW39" s="626" t="s">
        <v>129</v>
      </c>
      <c r="DX39" s="657"/>
      <c r="DY39" s="657"/>
      <c r="DZ39" s="657"/>
      <c r="EA39" s="657"/>
      <c r="EB39" s="657"/>
      <c r="EC39" s="658"/>
    </row>
    <row r="40" spans="2:133" ht="11.25" customHeight="1">
      <c r="AQ40" s="698" t="s">
        <v>336</v>
      </c>
      <c r="AR40" s="699"/>
      <c r="AS40" s="699"/>
      <c r="AT40" s="699"/>
      <c r="AU40" s="699"/>
      <c r="AV40" s="699"/>
      <c r="AW40" s="699"/>
      <c r="AX40" s="699"/>
      <c r="AY40" s="700"/>
      <c r="AZ40" s="621">
        <v>412279</v>
      </c>
      <c r="BA40" s="622"/>
      <c r="BB40" s="622"/>
      <c r="BC40" s="622"/>
      <c r="BD40" s="645"/>
      <c r="BE40" s="645"/>
      <c r="BF40" s="680"/>
      <c r="BG40" s="712"/>
      <c r="BH40" s="713"/>
      <c r="BI40" s="713"/>
      <c r="BJ40" s="713"/>
      <c r="BK40" s="713"/>
      <c r="BL40" s="215"/>
      <c r="BM40" s="637" t="s">
        <v>337</v>
      </c>
      <c r="BN40" s="637"/>
      <c r="BO40" s="637"/>
      <c r="BP40" s="637"/>
      <c r="BQ40" s="637"/>
      <c r="BR40" s="637"/>
      <c r="BS40" s="637"/>
      <c r="BT40" s="637"/>
      <c r="BU40" s="638"/>
      <c r="BV40" s="621">
        <v>141</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397500</v>
      </c>
      <c r="CS40" s="622"/>
      <c r="CT40" s="622"/>
      <c r="CU40" s="622"/>
      <c r="CV40" s="622"/>
      <c r="CW40" s="622"/>
      <c r="CX40" s="622"/>
      <c r="CY40" s="623"/>
      <c r="CZ40" s="626">
        <v>1</v>
      </c>
      <c r="DA40" s="657"/>
      <c r="DB40" s="657"/>
      <c r="DC40" s="659"/>
      <c r="DD40" s="630">
        <v>33500</v>
      </c>
      <c r="DE40" s="622"/>
      <c r="DF40" s="622"/>
      <c r="DG40" s="622"/>
      <c r="DH40" s="622"/>
      <c r="DI40" s="622"/>
      <c r="DJ40" s="622"/>
      <c r="DK40" s="623"/>
      <c r="DL40" s="630" t="s">
        <v>129</v>
      </c>
      <c r="DM40" s="622"/>
      <c r="DN40" s="622"/>
      <c r="DO40" s="622"/>
      <c r="DP40" s="622"/>
      <c r="DQ40" s="622"/>
      <c r="DR40" s="622"/>
      <c r="DS40" s="622"/>
      <c r="DT40" s="622"/>
      <c r="DU40" s="622"/>
      <c r="DV40" s="623"/>
      <c r="DW40" s="626" t="s">
        <v>129</v>
      </c>
      <c r="DX40" s="657"/>
      <c r="DY40" s="657"/>
      <c r="DZ40" s="657"/>
      <c r="EA40" s="657"/>
      <c r="EB40" s="657"/>
      <c r="EC40" s="658"/>
    </row>
    <row r="41" spans="2:133" ht="11.25" customHeight="1">
      <c r="AQ41" s="708" t="s">
        <v>339</v>
      </c>
      <c r="AR41" s="709"/>
      <c r="AS41" s="709"/>
      <c r="AT41" s="709"/>
      <c r="AU41" s="709"/>
      <c r="AV41" s="709"/>
      <c r="AW41" s="709"/>
      <c r="AX41" s="709"/>
      <c r="AY41" s="710"/>
      <c r="AZ41" s="701">
        <v>1154673</v>
      </c>
      <c r="BA41" s="702"/>
      <c r="BB41" s="702"/>
      <c r="BC41" s="702"/>
      <c r="BD41" s="691"/>
      <c r="BE41" s="691"/>
      <c r="BF41" s="693"/>
      <c r="BG41" s="714"/>
      <c r="BH41" s="715"/>
      <c r="BI41" s="715"/>
      <c r="BJ41" s="715"/>
      <c r="BK41" s="715"/>
      <c r="BL41" s="216"/>
      <c r="BM41" s="648" t="s">
        <v>340</v>
      </c>
      <c r="BN41" s="648"/>
      <c r="BO41" s="648"/>
      <c r="BP41" s="648"/>
      <c r="BQ41" s="648"/>
      <c r="BR41" s="648"/>
      <c r="BS41" s="648"/>
      <c r="BT41" s="648"/>
      <c r="BU41" s="649"/>
      <c r="BV41" s="701">
        <v>361</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235</v>
      </c>
      <c r="CS41" s="645"/>
      <c r="CT41" s="645"/>
      <c r="CU41" s="645"/>
      <c r="CV41" s="645"/>
      <c r="CW41" s="645"/>
      <c r="CX41" s="645"/>
      <c r="CY41" s="646"/>
      <c r="CZ41" s="626" t="s">
        <v>129</v>
      </c>
      <c r="DA41" s="657"/>
      <c r="DB41" s="657"/>
      <c r="DC41" s="659"/>
      <c r="DD41" s="630" t="s">
        <v>129</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16350799</v>
      </c>
      <c r="CS42" s="622"/>
      <c r="CT42" s="622"/>
      <c r="CU42" s="622"/>
      <c r="CV42" s="622"/>
      <c r="CW42" s="622"/>
      <c r="CX42" s="622"/>
      <c r="CY42" s="623"/>
      <c r="CZ42" s="626">
        <v>40.5</v>
      </c>
      <c r="DA42" s="627"/>
      <c r="DB42" s="627"/>
      <c r="DC42" s="722"/>
      <c r="DD42" s="630">
        <v>2535511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26437</v>
      </c>
      <c r="CS43" s="645"/>
      <c r="CT43" s="645"/>
      <c r="CU43" s="645"/>
      <c r="CV43" s="645"/>
      <c r="CW43" s="645"/>
      <c r="CX43" s="645"/>
      <c r="CY43" s="646"/>
      <c r="CZ43" s="626">
        <v>0.1</v>
      </c>
      <c r="DA43" s="657"/>
      <c r="DB43" s="657"/>
      <c r="DC43" s="659"/>
      <c r="DD43" s="630">
        <v>26437</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346</v>
      </c>
      <c r="CD44" s="733" t="s">
        <v>297</v>
      </c>
      <c r="CE44" s="734"/>
      <c r="CF44" s="618" t="s">
        <v>347</v>
      </c>
      <c r="CG44" s="619"/>
      <c r="CH44" s="619"/>
      <c r="CI44" s="619"/>
      <c r="CJ44" s="619"/>
      <c r="CK44" s="619"/>
      <c r="CL44" s="619"/>
      <c r="CM44" s="619"/>
      <c r="CN44" s="619"/>
      <c r="CO44" s="619"/>
      <c r="CP44" s="619"/>
      <c r="CQ44" s="620"/>
      <c r="CR44" s="621">
        <v>13102724</v>
      </c>
      <c r="CS44" s="622"/>
      <c r="CT44" s="622"/>
      <c r="CU44" s="622"/>
      <c r="CV44" s="622"/>
      <c r="CW44" s="622"/>
      <c r="CX44" s="622"/>
      <c r="CY44" s="623"/>
      <c r="CZ44" s="626">
        <v>32.5</v>
      </c>
      <c r="DA44" s="627"/>
      <c r="DB44" s="627"/>
      <c r="DC44" s="722"/>
      <c r="DD44" s="630">
        <v>2305719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11644169</v>
      </c>
      <c r="CS45" s="645"/>
      <c r="CT45" s="645"/>
      <c r="CU45" s="645"/>
      <c r="CV45" s="645"/>
      <c r="CW45" s="645"/>
      <c r="CX45" s="645"/>
      <c r="CY45" s="646"/>
      <c r="CZ45" s="626">
        <v>28.9</v>
      </c>
      <c r="DA45" s="657"/>
      <c r="DB45" s="657"/>
      <c r="DC45" s="659"/>
      <c r="DD45" s="630">
        <v>2115590</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1333396</v>
      </c>
      <c r="CS46" s="622"/>
      <c r="CT46" s="622"/>
      <c r="CU46" s="622"/>
      <c r="CV46" s="622"/>
      <c r="CW46" s="622"/>
      <c r="CX46" s="622"/>
      <c r="CY46" s="623"/>
      <c r="CZ46" s="626">
        <v>3.3</v>
      </c>
      <c r="DA46" s="627"/>
      <c r="DB46" s="627"/>
      <c r="DC46" s="722"/>
      <c r="DD46" s="630">
        <v>93270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v>3248075</v>
      </c>
      <c r="CS47" s="645"/>
      <c r="CT47" s="645"/>
      <c r="CU47" s="645"/>
      <c r="CV47" s="645"/>
      <c r="CW47" s="645"/>
      <c r="CX47" s="645"/>
      <c r="CY47" s="646"/>
      <c r="CZ47" s="626">
        <v>8.1</v>
      </c>
      <c r="DA47" s="657"/>
      <c r="DB47" s="657"/>
      <c r="DC47" s="659"/>
      <c r="DD47" s="630">
        <v>229792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351</v>
      </c>
      <c r="CG48" s="619"/>
      <c r="CH48" s="619"/>
      <c r="CI48" s="619"/>
      <c r="CJ48" s="619"/>
      <c r="CK48" s="619"/>
      <c r="CL48" s="619"/>
      <c r="CM48" s="619"/>
      <c r="CN48" s="619"/>
      <c r="CO48" s="619"/>
      <c r="CP48" s="619"/>
      <c r="CQ48" s="620"/>
      <c r="CR48" s="621" t="s">
        <v>224</v>
      </c>
      <c r="CS48" s="622"/>
      <c r="CT48" s="622"/>
      <c r="CU48" s="622"/>
      <c r="CV48" s="622"/>
      <c r="CW48" s="622"/>
      <c r="CX48" s="622"/>
      <c r="CY48" s="623"/>
      <c r="CZ48" s="626" t="s">
        <v>224</v>
      </c>
      <c r="DA48" s="627"/>
      <c r="DB48" s="627"/>
      <c r="DC48" s="722"/>
      <c r="DD48" s="630" t="s">
        <v>224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40327005</v>
      </c>
      <c r="CS49" s="691"/>
      <c r="CT49" s="691"/>
      <c r="CU49" s="691"/>
      <c r="CV49" s="691"/>
      <c r="CW49" s="691"/>
      <c r="CX49" s="691"/>
      <c r="CY49" s="723"/>
      <c r="CZ49" s="706">
        <v>100</v>
      </c>
      <c r="DA49" s="724"/>
      <c r="DB49" s="724"/>
      <c r="DC49" s="725"/>
      <c r="DD49" s="726">
        <v>17498633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KmgWYEpLTjn4/cumIjX4Tdh/mJf/3kjKrvlDzuxG0fOiDdqG1++rJx8k1YciNCpcyKzXonA5qr7T0OnnizIjaw==" saltValue="tglfGTT7E9UR9hEoMfJ00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7" sqref="B7:P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375</v>
      </c>
      <c r="C7" s="754"/>
      <c r="D7" s="754"/>
      <c r="E7" s="754"/>
      <c r="F7" s="754"/>
      <c r="G7" s="754"/>
      <c r="H7" s="754"/>
      <c r="I7" s="754"/>
      <c r="J7" s="754"/>
      <c r="K7" s="754"/>
      <c r="L7" s="754"/>
      <c r="M7" s="754"/>
      <c r="N7" s="754"/>
      <c r="O7" s="754"/>
      <c r="P7" s="755"/>
      <c r="Q7" s="756">
        <v>44349</v>
      </c>
      <c r="R7" s="757"/>
      <c r="S7" s="757"/>
      <c r="T7" s="757"/>
      <c r="U7" s="757"/>
      <c r="V7" s="757">
        <v>40327</v>
      </c>
      <c r="W7" s="757"/>
      <c r="X7" s="757"/>
      <c r="Y7" s="757"/>
      <c r="Z7" s="757"/>
      <c r="AA7" s="757">
        <v>4022</v>
      </c>
      <c r="AB7" s="757"/>
      <c r="AC7" s="757"/>
      <c r="AD7" s="757"/>
      <c r="AE7" s="758"/>
      <c r="AF7" s="759">
        <v>1320</v>
      </c>
      <c r="AG7" s="760"/>
      <c r="AH7" s="760"/>
      <c r="AI7" s="760"/>
      <c r="AJ7" s="761"/>
      <c r="AK7" s="796">
        <v>9932</v>
      </c>
      <c r="AL7" s="797"/>
      <c r="AM7" s="797"/>
      <c r="AN7" s="797"/>
      <c r="AO7" s="797"/>
      <c r="AP7" s="797">
        <v>23481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571</v>
      </c>
      <c r="BT7" s="801"/>
      <c r="BU7" s="801"/>
      <c r="BV7" s="801"/>
      <c r="BW7" s="801"/>
      <c r="BX7" s="801"/>
      <c r="BY7" s="801"/>
      <c r="BZ7" s="801"/>
      <c r="CA7" s="801"/>
      <c r="CB7" s="801"/>
      <c r="CC7" s="801"/>
      <c r="CD7" s="801"/>
      <c r="CE7" s="801"/>
      <c r="CF7" s="801"/>
      <c r="CG7" s="802"/>
      <c r="CH7" s="793">
        <v>0</v>
      </c>
      <c r="CI7" s="794"/>
      <c r="CJ7" s="794"/>
      <c r="CK7" s="794"/>
      <c r="CL7" s="795"/>
      <c r="CM7" s="793">
        <v>319</v>
      </c>
      <c r="CN7" s="794"/>
      <c r="CO7" s="794"/>
      <c r="CP7" s="794"/>
      <c r="CQ7" s="795"/>
      <c r="CR7" s="793">
        <v>36</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572</v>
      </c>
      <c r="BT8" s="791"/>
      <c r="BU8" s="791"/>
      <c r="BV8" s="791"/>
      <c r="BW8" s="791"/>
      <c r="BX8" s="791"/>
      <c r="BY8" s="791"/>
      <c r="BZ8" s="791"/>
      <c r="CA8" s="791"/>
      <c r="CB8" s="791"/>
      <c r="CC8" s="791"/>
      <c r="CD8" s="791"/>
      <c r="CE8" s="791"/>
      <c r="CF8" s="791"/>
      <c r="CG8" s="792"/>
      <c r="CH8" s="803">
        <v>25</v>
      </c>
      <c r="CI8" s="804"/>
      <c r="CJ8" s="804"/>
      <c r="CK8" s="804"/>
      <c r="CL8" s="805"/>
      <c r="CM8" s="803">
        <v>374</v>
      </c>
      <c r="CN8" s="804"/>
      <c r="CO8" s="804"/>
      <c r="CP8" s="804"/>
      <c r="CQ8" s="805"/>
      <c r="CR8" s="803">
        <v>38</v>
      </c>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573</v>
      </c>
      <c r="BT9" s="791"/>
      <c r="BU9" s="791"/>
      <c r="BV9" s="791"/>
      <c r="BW9" s="791"/>
      <c r="BX9" s="791"/>
      <c r="BY9" s="791"/>
      <c r="BZ9" s="791"/>
      <c r="CA9" s="791"/>
      <c r="CB9" s="791"/>
      <c r="CC9" s="791"/>
      <c r="CD9" s="791"/>
      <c r="CE9" s="791"/>
      <c r="CF9" s="791"/>
      <c r="CG9" s="792"/>
      <c r="CH9" s="803">
        <v>0</v>
      </c>
      <c r="CI9" s="804"/>
      <c r="CJ9" s="804"/>
      <c r="CK9" s="804"/>
      <c r="CL9" s="805"/>
      <c r="CM9" s="803">
        <v>149</v>
      </c>
      <c r="CN9" s="804"/>
      <c r="CO9" s="804"/>
      <c r="CP9" s="804"/>
      <c r="CQ9" s="805"/>
      <c r="CR9" s="803">
        <v>35</v>
      </c>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377</v>
      </c>
      <c r="B23" s="812" t="s">
        <v>378</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1320</v>
      </c>
      <c r="AG23" s="816"/>
      <c r="AH23" s="816"/>
      <c r="AI23" s="816"/>
      <c r="AJ23" s="819"/>
      <c r="AK23" s="820"/>
      <c r="AL23" s="821"/>
      <c r="AM23" s="821"/>
      <c r="AN23" s="821"/>
      <c r="AO23" s="821"/>
      <c r="AP23" s="816"/>
      <c r="AQ23" s="816"/>
      <c r="AR23" s="816"/>
      <c r="AS23" s="816"/>
      <c r="AT23" s="816"/>
      <c r="AU23" s="822"/>
      <c r="AV23" s="822"/>
      <c r="AW23" s="822"/>
      <c r="AX23" s="822"/>
      <c r="AY23" s="823"/>
      <c r="AZ23" s="831" t="s">
        <v>224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379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358</v>
      </c>
      <c r="B26" s="763"/>
      <c r="C26" s="763"/>
      <c r="D26" s="763"/>
      <c r="E26" s="763"/>
      <c r="F26" s="763"/>
      <c r="G26" s="763"/>
      <c r="H26" s="763"/>
      <c r="I26" s="763"/>
      <c r="J26" s="763"/>
      <c r="K26" s="763"/>
      <c r="L26" s="763"/>
      <c r="M26" s="763"/>
      <c r="N26" s="763"/>
      <c r="O26" s="763"/>
      <c r="P26" s="764"/>
      <c r="Q26" s="739" t="s">
        <v>381</v>
      </c>
      <c r="R26" s="740"/>
      <c r="S26" s="740"/>
      <c r="T26" s="740"/>
      <c r="U26" s="741"/>
      <c r="V26" s="739" t="s">
        <v>382</v>
      </c>
      <c r="W26" s="740"/>
      <c r="X26" s="740"/>
      <c r="Y26" s="740"/>
      <c r="Z26" s="741"/>
      <c r="AA26" s="739" t="s">
        <v>383</v>
      </c>
      <c r="AB26" s="740"/>
      <c r="AC26" s="740"/>
      <c r="AD26" s="740"/>
      <c r="AE26" s="740"/>
      <c r="AF26" s="834" t="s">
        <v>384</v>
      </c>
      <c r="AG26" s="835"/>
      <c r="AH26" s="835"/>
      <c r="AI26" s="835"/>
      <c r="AJ26" s="836"/>
      <c r="AK26" s="740" t="s">
        <v>385</v>
      </c>
      <c r="AL26" s="740"/>
      <c r="AM26" s="740"/>
      <c r="AN26" s="740"/>
      <c r="AO26" s="741"/>
      <c r="AP26" s="739" t="s">
        <v>386</v>
      </c>
      <c r="AQ26" s="740"/>
      <c r="AR26" s="740"/>
      <c r="AS26" s="740"/>
      <c r="AT26" s="741"/>
      <c r="AU26" s="739" t="s">
        <v>387</v>
      </c>
      <c r="AV26" s="740"/>
      <c r="AW26" s="740"/>
      <c r="AX26" s="740"/>
      <c r="AY26" s="741"/>
      <c r="AZ26" s="739" t="s">
        <v>388</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389</v>
      </c>
      <c r="C28" s="754"/>
      <c r="D28" s="754"/>
      <c r="E28" s="754"/>
      <c r="F28" s="754"/>
      <c r="G28" s="754"/>
      <c r="H28" s="754"/>
      <c r="I28" s="754"/>
      <c r="J28" s="754"/>
      <c r="K28" s="754"/>
      <c r="L28" s="754"/>
      <c r="M28" s="754"/>
      <c r="N28" s="754"/>
      <c r="O28" s="754"/>
      <c r="P28" s="755"/>
      <c r="Q28" s="844">
        <v>14</v>
      </c>
      <c r="R28" s="845"/>
      <c r="S28" s="845"/>
      <c r="T28" s="845"/>
      <c r="U28" s="845"/>
      <c r="V28" s="845">
        <v>9</v>
      </c>
      <c r="W28" s="845"/>
      <c r="X28" s="845"/>
      <c r="Y28" s="845"/>
      <c r="Z28" s="845"/>
      <c r="AA28" s="845">
        <v>5</v>
      </c>
      <c r="AB28" s="845"/>
      <c r="AC28" s="845"/>
      <c r="AD28" s="845"/>
      <c r="AE28" s="846"/>
      <c r="AF28" s="847">
        <v>5</v>
      </c>
      <c r="AG28" s="845"/>
      <c r="AH28" s="845"/>
      <c r="AI28" s="845"/>
      <c r="AJ28" s="848"/>
      <c r="AK28" s="849" t="s">
        <v>559</v>
      </c>
      <c r="AL28" s="840"/>
      <c r="AM28" s="840"/>
      <c r="AN28" s="840"/>
      <c r="AO28" s="840"/>
      <c r="AP28" s="840" t="s">
        <v>559</v>
      </c>
      <c r="AQ28" s="840"/>
      <c r="AR28" s="840"/>
      <c r="AS28" s="840"/>
      <c r="AT28" s="840"/>
      <c r="AU28" s="840" t="s">
        <v>560</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390</v>
      </c>
      <c r="C29" s="778"/>
      <c r="D29" s="778"/>
      <c r="E29" s="778"/>
      <c r="F29" s="778"/>
      <c r="G29" s="778"/>
      <c r="H29" s="778"/>
      <c r="I29" s="778"/>
      <c r="J29" s="778"/>
      <c r="K29" s="778"/>
      <c r="L29" s="778"/>
      <c r="M29" s="778"/>
      <c r="N29" s="778"/>
      <c r="O29" s="778"/>
      <c r="P29" s="779"/>
      <c r="Q29" s="780">
        <v>4361</v>
      </c>
      <c r="R29" s="781"/>
      <c r="S29" s="781"/>
      <c r="T29" s="781"/>
      <c r="U29" s="781"/>
      <c r="V29" s="781">
        <v>4279</v>
      </c>
      <c r="W29" s="781"/>
      <c r="X29" s="781"/>
      <c r="Y29" s="781"/>
      <c r="Z29" s="781"/>
      <c r="AA29" s="781">
        <v>82</v>
      </c>
      <c r="AB29" s="781"/>
      <c r="AC29" s="781"/>
      <c r="AD29" s="781"/>
      <c r="AE29" s="782"/>
      <c r="AF29" s="783">
        <v>82</v>
      </c>
      <c r="AG29" s="784"/>
      <c r="AH29" s="784"/>
      <c r="AI29" s="784"/>
      <c r="AJ29" s="785"/>
      <c r="AK29" s="852">
        <v>759</v>
      </c>
      <c r="AL29" s="853"/>
      <c r="AM29" s="853"/>
      <c r="AN29" s="853"/>
      <c r="AO29" s="853"/>
      <c r="AP29" s="853" t="s">
        <v>559</v>
      </c>
      <c r="AQ29" s="853"/>
      <c r="AR29" s="853"/>
      <c r="AS29" s="853"/>
      <c r="AT29" s="853"/>
      <c r="AU29" s="853" t="s">
        <v>562</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391</v>
      </c>
      <c r="C30" s="778"/>
      <c r="D30" s="778"/>
      <c r="E30" s="778"/>
      <c r="F30" s="778"/>
      <c r="G30" s="778"/>
      <c r="H30" s="778"/>
      <c r="I30" s="778"/>
      <c r="J30" s="778"/>
      <c r="K30" s="778"/>
      <c r="L30" s="778"/>
      <c r="M30" s="778"/>
      <c r="N30" s="778"/>
      <c r="O30" s="778"/>
      <c r="P30" s="779"/>
      <c r="Q30" s="780">
        <v>444</v>
      </c>
      <c r="R30" s="781"/>
      <c r="S30" s="781"/>
      <c r="T30" s="781"/>
      <c r="U30" s="781"/>
      <c r="V30" s="781">
        <v>440</v>
      </c>
      <c r="W30" s="781"/>
      <c r="X30" s="781"/>
      <c r="Y30" s="781"/>
      <c r="Z30" s="781"/>
      <c r="AA30" s="781">
        <v>4</v>
      </c>
      <c r="AB30" s="781"/>
      <c r="AC30" s="781"/>
      <c r="AD30" s="781"/>
      <c r="AE30" s="782"/>
      <c r="AF30" s="783">
        <v>4</v>
      </c>
      <c r="AG30" s="784"/>
      <c r="AH30" s="784"/>
      <c r="AI30" s="784"/>
      <c r="AJ30" s="785"/>
      <c r="AK30" s="852">
        <v>129</v>
      </c>
      <c r="AL30" s="853"/>
      <c r="AM30" s="853"/>
      <c r="AN30" s="853"/>
      <c r="AO30" s="853"/>
      <c r="AP30" s="853" t="s">
        <v>559</v>
      </c>
      <c r="AQ30" s="853"/>
      <c r="AR30" s="853"/>
      <c r="AS30" s="853"/>
      <c r="AT30" s="853"/>
      <c r="AU30" s="853" t="s">
        <v>562</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392</v>
      </c>
      <c r="C31" s="778"/>
      <c r="D31" s="778"/>
      <c r="E31" s="778"/>
      <c r="F31" s="778"/>
      <c r="G31" s="778"/>
      <c r="H31" s="778"/>
      <c r="I31" s="778"/>
      <c r="J31" s="778"/>
      <c r="K31" s="778"/>
      <c r="L31" s="778"/>
      <c r="M31" s="778"/>
      <c r="N31" s="778"/>
      <c r="O31" s="778"/>
      <c r="P31" s="779"/>
      <c r="Q31" s="780">
        <v>5513</v>
      </c>
      <c r="R31" s="781"/>
      <c r="S31" s="781"/>
      <c r="T31" s="781"/>
      <c r="U31" s="781"/>
      <c r="V31" s="781">
        <v>5414</v>
      </c>
      <c r="W31" s="781"/>
      <c r="X31" s="781"/>
      <c r="Y31" s="781"/>
      <c r="Z31" s="781"/>
      <c r="AA31" s="781">
        <v>99</v>
      </c>
      <c r="AB31" s="781"/>
      <c r="AC31" s="781"/>
      <c r="AD31" s="781"/>
      <c r="AE31" s="782"/>
      <c r="AF31" s="783">
        <v>99</v>
      </c>
      <c r="AG31" s="784"/>
      <c r="AH31" s="784"/>
      <c r="AI31" s="784"/>
      <c r="AJ31" s="785"/>
      <c r="AK31" s="852">
        <v>351</v>
      </c>
      <c r="AL31" s="853"/>
      <c r="AM31" s="853"/>
      <c r="AN31" s="853"/>
      <c r="AO31" s="853"/>
      <c r="AP31" s="853" t="s">
        <v>559</v>
      </c>
      <c r="AQ31" s="853"/>
      <c r="AR31" s="853"/>
      <c r="AS31" s="853"/>
      <c r="AT31" s="853"/>
      <c r="AU31" s="853" t="s">
        <v>562</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393</v>
      </c>
      <c r="C32" s="778"/>
      <c r="D32" s="778"/>
      <c r="E32" s="778"/>
      <c r="F32" s="778"/>
      <c r="G32" s="778"/>
      <c r="H32" s="778"/>
      <c r="I32" s="778"/>
      <c r="J32" s="778"/>
      <c r="K32" s="778"/>
      <c r="L32" s="778"/>
      <c r="M32" s="778"/>
      <c r="N32" s="778"/>
      <c r="O32" s="778"/>
      <c r="P32" s="779"/>
      <c r="Q32" s="780">
        <v>234</v>
      </c>
      <c r="R32" s="781"/>
      <c r="S32" s="781"/>
      <c r="T32" s="781"/>
      <c r="U32" s="781"/>
      <c r="V32" s="781">
        <v>233</v>
      </c>
      <c r="W32" s="781"/>
      <c r="X32" s="781"/>
      <c r="Y32" s="781"/>
      <c r="Z32" s="781"/>
      <c r="AA32" s="781">
        <v>1</v>
      </c>
      <c r="AB32" s="781"/>
      <c r="AC32" s="781"/>
      <c r="AD32" s="781"/>
      <c r="AE32" s="782"/>
      <c r="AF32" s="783">
        <v>1</v>
      </c>
      <c r="AG32" s="784"/>
      <c r="AH32" s="784"/>
      <c r="AI32" s="784"/>
      <c r="AJ32" s="785"/>
      <c r="AK32" s="852">
        <v>61</v>
      </c>
      <c r="AL32" s="853"/>
      <c r="AM32" s="853"/>
      <c r="AN32" s="853"/>
      <c r="AO32" s="853"/>
      <c r="AP32" s="853">
        <v>175</v>
      </c>
      <c r="AQ32" s="853"/>
      <c r="AR32" s="853"/>
      <c r="AS32" s="853"/>
      <c r="AT32" s="853"/>
      <c r="AU32" s="853" t="s">
        <v>560</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394</v>
      </c>
      <c r="C33" s="778"/>
      <c r="D33" s="778"/>
      <c r="E33" s="778"/>
      <c r="F33" s="778"/>
      <c r="G33" s="778"/>
      <c r="H33" s="778"/>
      <c r="I33" s="778"/>
      <c r="J33" s="778"/>
      <c r="K33" s="778"/>
      <c r="L33" s="778"/>
      <c r="M33" s="778"/>
      <c r="N33" s="778"/>
      <c r="O33" s="778"/>
      <c r="P33" s="779"/>
      <c r="Q33" s="780">
        <v>690</v>
      </c>
      <c r="R33" s="781"/>
      <c r="S33" s="781"/>
      <c r="T33" s="781"/>
      <c r="U33" s="781"/>
      <c r="V33" s="781">
        <v>611</v>
      </c>
      <c r="W33" s="781"/>
      <c r="X33" s="781"/>
      <c r="Y33" s="781"/>
      <c r="Z33" s="781"/>
      <c r="AA33" s="781">
        <v>78</v>
      </c>
      <c r="AB33" s="781"/>
      <c r="AC33" s="781"/>
      <c r="AD33" s="781"/>
      <c r="AE33" s="782"/>
      <c r="AF33" s="783">
        <v>1560</v>
      </c>
      <c r="AG33" s="784"/>
      <c r="AH33" s="784"/>
      <c r="AI33" s="784"/>
      <c r="AJ33" s="785"/>
      <c r="AK33" s="852" t="s">
        <v>560</v>
      </c>
      <c r="AL33" s="853"/>
      <c r="AM33" s="853"/>
      <c r="AN33" s="853"/>
      <c r="AO33" s="853"/>
      <c r="AP33" s="853">
        <v>3750</v>
      </c>
      <c r="AQ33" s="853"/>
      <c r="AR33" s="853"/>
      <c r="AS33" s="853"/>
      <c r="AT33" s="853"/>
      <c r="AU33" s="853" t="s">
        <v>560</v>
      </c>
      <c r="AV33" s="853"/>
      <c r="AW33" s="853"/>
      <c r="AX33" s="853"/>
      <c r="AY33" s="853"/>
      <c r="AZ33" s="854"/>
      <c r="BA33" s="854"/>
      <c r="BB33" s="854"/>
      <c r="BC33" s="854"/>
      <c r="BD33" s="854"/>
      <c r="BE33" s="850" t="s">
        <v>395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396</v>
      </c>
      <c r="C34" s="778"/>
      <c r="D34" s="778"/>
      <c r="E34" s="778"/>
      <c r="F34" s="778"/>
      <c r="G34" s="778"/>
      <c r="H34" s="778"/>
      <c r="I34" s="778"/>
      <c r="J34" s="778"/>
      <c r="K34" s="778"/>
      <c r="L34" s="778"/>
      <c r="M34" s="778"/>
      <c r="N34" s="778"/>
      <c r="O34" s="778"/>
      <c r="P34" s="779"/>
      <c r="Q34" s="780">
        <v>154</v>
      </c>
      <c r="R34" s="781"/>
      <c r="S34" s="781"/>
      <c r="T34" s="781"/>
      <c r="U34" s="781"/>
      <c r="V34" s="781">
        <v>154</v>
      </c>
      <c r="W34" s="781"/>
      <c r="X34" s="781"/>
      <c r="Y34" s="781"/>
      <c r="Z34" s="781"/>
      <c r="AA34" s="781" t="s">
        <v>561</v>
      </c>
      <c r="AB34" s="781"/>
      <c r="AC34" s="781"/>
      <c r="AD34" s="781"/>
      <c r="AE34" s="782"/>
      <c r="AF34" s="783" t="s">
        <v>224</v>
      </c>
      <c r="AG34" s="784"/>
      <c r="AH34" s="784"/>
      <c r="AI34" s="784"/>
      <c r="AJ34" s="785"/>
      <c r="AK34" s="852">
        <v>130</v>
      </c>
      <c r="AL34" s="853"/>
      <c r="AM34" s="853"/>
      <c r="AN34" s="853"/>
      <c r="AO34" s="853"/>
      <c r="AP34" s="853">
        <v>3206</v>
      </c>
      <c r="AQ34" s="853"/>
      <c r="AR34" s="853"/>
      <c r="AS34" s="853"/>
      <c r="AT34" s="853"/>
      <c r="AU34" s="853">
        <v>2953</v>
      </c>
      <c r="AV34" s="853"/>
      <c r="AW34" s="853"/>
      <c r="AX34" s="853"/>
      <c r="AY34" s="853"/>
      <c r="AZ34" s="854"/>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398</v>
      </c>
      <c r="C35" s="778"/>
      <c r="D35" s="778"/>
      <c r="E35" s="778"/>
      <c r="F35" s="778"/>
      <c r="G35" s="778"/>
      <c r="H35" s="778"/>
      <c r="I35" s="778"/>
      <c r="J35" s="778"/>
      <c r="K35" s="778"/>
      <c r="L35" s="778"/>
      <c r="M35" s="778"/>
      <c r="N35" s="778"/>
      <c r="O35" s="778"/>
      <c r="P35" s="779"/>
      <c r="Q35" s="780">
        <v>285</v>
      </c>
      <c r="R35" s="781"/>
      <c r="S35" s="781"/>
      <c r="T35" s="781"/>
      <c r="U35" s="781"/>
      <c r="V35" s="781">
        <v>296</v>
      </c>
      <c r="W35" s="781"/>
      <c r="X35" s="781"/>
      <c r="Y35" s="781"/>
      <c r="Z35" s="781"/>
      <c r="AA35" s="781">
        <v>11</v>
      </c>
      <c r="AB35" s="781"/>
      <c r="AC35" s="781"/>
      <c r="AD35" s="781"/>
      <c r="AE35" s="782"/>
      <c r="AF35" s="783">
        <v>11</v>
      </c>
      <c r="AG35" s="784"/>
      <c r="AH35" s="784"/>
      <c r="AI35" s="784"/>
      <c r="AJ35" s="785"/>
      <c r="AK35" s="852">
        <v>157</v>
      </c>
      <c r="AL35" s="853"/>
      <c r="AM35" s="853"/>
      <c r="AN35" s="853"/>
      <c r="AO35" s="853"/>
      <c r="AP35" s="853">
        <v>1572</v>
      </c>
      <c r="AQ35" s="853"/>
      <c r="AR35" s="853"/>
      <c r="AS35" s="853"/>
      <c r="AT35" s="853"/>
      <c r="AU35" s="853">
        <v>3083</v>
      </c>
      <c r="AV35" s="853"/>
      <c r="AW35" s="853"/>
      <c r="AX35" s="853"/>
      <c r="AY35" s="853"/>
      <c r="AZ35" s="854"/>
      <c r="BA35" s="854"/>
      <c r="BB35" s="854"/>
      <c r="BC35" s="854"/>
      <c r="BD35" s="854"/>
      <c r="BE35" s="850" t="s">
        <v>397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399</v>
      </c>
      <c r="C36" s="778"/>
      <c r="D36" s="778"/>
      <c r="E36" s="778"/>
      <c r="F36" s="778"/>
      <c r="G36" s="778"/>
      <c r="H36" s="778"/>
      <c r="I36" s="778"/>
      <c r="J36" s="778"/>
      <c r="K36" s="778"/>
      <c r="L36" s="778"/>
      <c r="M36" s="778"/>
      <c r="N36" s="778"/>
      <c r="O36" s="778"/>
      <c r="P36" s="779"/>
      <c r="Q36" s="780">
        <v>436</v>
      </c>
      <c r="R36" s="781"/>
      <c r="S36" s="781"/>
      <c r="T36" s="781"/>
      <c r="U36" s="781"/>
      <c r="V36" s="781">
        <v>534</v>
      </c>
      <c r="W36" s="781"/>
      <c r="X36" s="781"/>
      <c r="Y36" s="781"/>
      <c r="Z36" s="781"/>
      <c r="AA36" s="781">
        <v>90</v>
      </c>
      <c r="AB36" s="781"/>
      <c r="AC36" s="781"/>
      <c r="AD36" s="781"/>
      <c r="AE36" s="782"/>
      <c r="AF36" s="783">
        <v>90</v>
      </c>
      <c r="AG36" s="784"/>
      <c r="AH36" s="784"/>
      <c r="AI36" s="784"/>
      <c r="AJ36" s="785"/>
      <c r="AK36" s="852">
        <v>63</v>
      </c>
      <c r="AL36" s="853"/>
      <c r="AM36" s="853"/>
      <c r="AN36" s="853"/>
      <c r="AO36" s="853"/>
      <c r="AP36" s="853">
        <v>1239</v>
      </c>
      <c r="AQ36" s="853"/>
      <c r="AR36" s="853"/>
      <c r="AS36" s="853"/>
      <c r="AT36" s="853"/>
      <c r="AU36" s="853">
        <v>1214</v>
      </c>
      <c r="AV36" s="853"/>
      <c r="AW36" s="853"/>
      <c r="AX36" s="853"/>
      <c r="AY36" s="853"/>
      <c r="AZ36" s="854"/>
      <c r="BA36" s="854"/>
      <c r="BB36" s="854"/>
      <c r="BC36" s="854"/>
      <c r="BD36" s="854"/>
      <c r="BE36" s="850" t="s">
        <v>397</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400</v>
      </c>
      <c r="C37" s="778"/>
      <c r="D37" s="778"/>
      <c r="E37" s="778"/>
      <c r="F37" s="778"/>
      <c r="G37" s="778"/>
      <c r="H37" s="778"/>
      <c r="I37" s="778"/>
      <c r="J37" s="778"/>
      <c r="K37" s="778"/>
      <c r="L37" s="778"/>
      <c r="M37" s="778"/>
      <c r="N37" s="778"/>
      <c r="O37" s="778"/>
      <c r="P37" s="779"/>
      <c r="Q37" s="780">
        <v>2058</v>
      </c>
      <c r="R37" s="781"/>
      <c r="S37" s="781"/>
      <c r="T37" s="781"/>
      <c r="U37" s="781"/>
      <c r="V37" s="781">
        <v>2154</v>
      </c>
      <c r="W37" s="781"/>
      <c r="X37" s="781"/>
      <c r="Y37" s="781"/>
      <c r="Z37" s="781"/>
      <c r="AA37" s="781">
        <v>21</v>
      </c>
      <c r="AB37" s="781"/>
      <c r="AC37" s="781"/>
      <c r="AD37" s="781"/>
      <c r="AE37" s="782"/>
      <c r="AF37" s="783">
        <v>21</v>
      </c>
      <c r="AG37" s="784"/>
      <c r="AH37" s="784"/>
      <c r="AI37" s="784"/>
      <c r="AJ37" s="785"/>
      <c r="AK37" s="852">
        <v>616</v>
      </c>
      <c r="AL37" s="853"/>
      <c r="AM37" s="853"/>
      <c r="AN37" s="853"/>
      <c r="AO37" s="853"/>
      <c r="AP37" s="853">
        <v>9120</v>
      </c>
      <c r="AQ37" s="853"/>
      <c r="AR37" s="853"/>
      <c r="AS37" s="853"/>
      <c r="AT37" s="853"/>
      <c r="AU37" s="853">
        <v>4808</v>
      </c>
      <c r="AV37" s="853"/>
      <c r="AW37" s="853"/>
      <c r="AX37" s="853"/>
      <c r="AY37" s="853"/>
      <c r="AZ37" s="854"/>
      <c r="BA37" s="854"/>
      <c r="BB37" s="854"/>
      <c r="BC37" s="854"/>
      <c r="BD37" s="854"/>
      <c r="BE37" s="850" t="s">
        <v>397</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377</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1873</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381</v>
      </c>
      <c r="R66" s="740"/>
      <c r="S66" s="740"/>
      <c r="T66" s="740"/>
      <c r="U66" s="741"/>
      <c r="V66" s="739" t="s">
        <v>382</v>
      </c>
      <c r="W66" s="740"/>
      <c r="X66" s="740"/>
      <c r="Y66" s="740"/>
      <c r="Z66" s="741"/>
      <c r="AA66" s="739" t="s">
        <v>406</v>
      </c>
      <c r="AB66" s="740"/>
      <c r="AC66" s="740"/>
      <c r="AD66" s="740"/>
      <c r="AE66" s="741"/>
      <c r="AF66" s="874" t="s">
        <v>407</v>
      </c>
      <c r="AG66" s="835"/>
      <c r="AH66" s="835"/>
      <c r="AI66" s="835"/>
      <c r="AJ66" s="875"/>
      <c r="AK66" s="739" t="s">
        <v>385</v>
      </c>
      <c r="AL66" s="763"/>
      <c r="AM66" s="763"/>
      <c r="AN66" s="763"/>
      <c r="AO66" s="764"/>
      <c r="AP66" s="739" t="s">
        <v>386</v>
      </c>
      <c r="AQ66" s="740"/>
      <c r="AR66" s="740"/>
      <c r="AS66" s="740"/>
      <c r="AT66" s="741"/>
      <c r="AU66" s="739" t="s">
        <v>408</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563</v>
      </c>
      <c r="C68" s="892"/>
      <c r="D68" s="892"/>
      <c r="E68" s="892"/>
      <c r="F68" s="892"/>
      <c r="G68" s="892"/>
      <c r="H68" s="892"/>
      <c r="I68" s="892"/>
      <c r="J68" s="892"/>
      <c r="K68" s="892"/>
      <c r="L68" s="892"/>
      <c r="M68" s="892"/>
      <c r="N68" s="892"/>
      <c r="O68" s="892"/>
      <c r="P68" s="893"/>
      <c r="Q68" s="894">
        <v>251</v>
      </c>
      <c r="R68" s="888"/>
      <c r="S68" s="888"/>
      <c r="T68" s="888"/>
      <c r="U68" s="888"/>
      <c r="V68" s="888">
        <v>233</v>
      </c>
      <c r="W68" s="888"/>
      <c r="X68" s="888"/>
      <c r="Y68" s="888"/>
      <c r="Z68" s="888"/>
      <c r="AA68" s="888">
        <v>18</v>
      </c>
      <c r="AB68" s="888"/>
      <c r="AC68" s="888"/>
      <c r="AD68" s="888"/>
      <c r="AE68" s="888"/>
      <c r="AF68" s="888">
        <v>18</v>
      </c>
      <c r="AG68" s="888"/>
      <c r="AH68" s="888"/>
      <c r="AI68" s="888"/>
      <c r="AJ68" s="888"/>
      <c r="AK68" s="888" t="s">
        <v>570</v>
      </c>
      <c r="AL68" s="888"/>
      <c r="AM68" s="888"/>
      <c r="AN68" s="888"/>
      <c r="AO68" s="888"/>
      <c r="AP68" s="888">
        <v>24</v>
      </c>
      <c r="AQ68" s="888"/>
      <c r="AR68" s="888"/>
      <c r="AS68" s="888"/>
      <c r="AT68" s="888"/>
      <c r="AU68" s="888">
        <v>15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564</v>
      </c>
      <c r="C69" s="896"/>
      <c r="D69" s="896"/>
      <c r="E69" s="896"/>
      <c r="F69" s="896"/>
      <c r="G69" s="896"/>
      <c r="H69" s="896"/>
      <c r="I69" s="896"/>
      <c r="J69" s="896"/>
      <c r="K69" s="896"/>
      <c r="L69" s="896"/>
      <c r="M69" s="896"/>
      <c r="N69" s="896"/>
      <c r="O69" s="896"/>
      <c r="P69" s="897"/>
      <c r="Q69" s="898">
        <v>926</v>
      </c>
      <c r="R69" s="853"/>
      <c r="S69" s="853"/>
      <c r="T69" s="853"/>
      <c r="U69" s="853"/>
      <c r="V69" s="853">
        <v>907</v>
      </c>
      <c r="W69" s="853"/>
      <c r="X69" s="853"/>
      <c r="Y69" s="853"/>
      <c r="Z69" s="853"/>
      <c r="AA69" s="853">
        <v>19</v>
      </c>
      <c r="AB69" s="853"/>
      <c r="AC69" s="853"/>
      <c r="AD69" s="853"/>
      <c r="AE69" s="853"/>
      <c r="AF69" s="853">
        <v>19</v>
      </c>
      <c r="AG69" s="853"/>
      <c r="AH69" s="853"/>
      <c r="AI69" s="853"/>
      <c r="AJ69" s="853"/>
      <c r="AK69" s="853" t="s">
        <v>560</v>
      </c>
      <c r="AL69" s="853"/>
      <c r="AM69" s="853"/>
      <c r="AN69" s="853"/>
      <c r="AO69" s="853"/>
      <c r="AP69" s="853">
        <v>193</v>
      </c>
      <c r="AQ69" s="853"/>
      <c r="AR69" s="853"/>
      <c r="AS69" s="853"/>
      <c r="AT69" s="853"/>
      <c r="AU69" s="853">
        <v>193</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565</v>
      </c>
      <c r="C70" s="896"/>
      <c r="D70" s="896"/>
      <c r="E70" s="896"/>
      <c r="F70" s="896"/>
      <c r="G70" s="896"/>
      <c r="H70" s="896"/>
      <c r="I70" s="896"/>
      <c r="J70" s="896"/>
      <c r="K70" s="896"/>
      <c r="L70" s="896"/>
      <c r="M70" s="896"/>
      <c r="N70" s="896"/>
      <c r="O70" s="896"/>
      <c r="P70" s="897"/>
      <c r="Q70" s="898">
        <v>221</v>
      </c>
      <c r="R70" s="853"/>
      <c r="S70" s="853"/>
      <c r="T70" s="853"/>
      <c r="U70" s="853"/>
      <c r="V70" s="853">
        <v>215</v>
      </c>
      <c r="W70" s="853"/>
      <c r="X70" s="853"/>
      <c r="Y70" s="853"/>
      <c r="Z70" s="853"/>
      <c r="AA70" s="853">
        <v>6</v>
      </c>
      <c r="AB70" s="853"/>
      <c r="AC70" s="853"/>
      <c r="AD70" s="853"/>
      <c r="AE70" s="853"/>
      <c r="AF70" s="853">
        <v>6</v>
      </c>
      <c r="AG70" s="853"/>
      <c r="AH70" s="853"/>
      <c r="AI70" s="853"/>
      <c r="AJ70" s="853"/>
      <c r="AK70" s="853" t="s">
        <v>562</v>
      </c>
      <c r="AL70" s="853"/>
      <c r="AM70" s="853"/>
      <c r="AN70" s="853"/>
      <c r="AO70" s="853"/>
      <c r="AP70" s="853">
        <v>15</v>
      </c>
      <c r="AQ70" s="853"/>
      <c r="AR70" s="853"/>
      <c r="AS70" s="853"/>
      <c r="AT70" s="853"/>
      <c r="AU70" s="853">
        <v>13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566</v>
      </c>
      <c r="C71" s="896"/>
      <c r="D71" s="896"/>
      <c r="E71" s="896"/>
      <c r="F71" s="896"/>
      <c r="G71" s="896"/>
      <c r="H71" s="896"/>
      <c r="I71" s="896"/>
      <c r="J71" s="896"/>
      <c r="K71" s="896"/>
      <c r="L71" s="896"/>
      <c r="M71" s="896"/>
      <c r="N71" s="896"/>
      <c r="O71" s="896"/>
      <c r="P71" s="897"/>
      <c r="Q71" s="898">
        <v>7</v>
      </c>
      <c r="R71" s="853"/>
      <c r="S71" s="853"/>
      <c r="T71" s="853"/>
      <c r="U71" s="853"/>
      <c r="V71" s="853">
        <v>6</v>
      </c>
      <c r="W71" s="853"/>
      <c r="X71" s="853"/>
      <c r="Y71" s="853"/>
      <c r="Z71" s="853"/>
      <c r="AA71" s="853">
        <v>1</v>
      </c>
      <c r="AB71" s="853"/>
      <c r="AC71" s="853"/>
      <c r="AD71" s="853"/>
      <c r="AE71" s="853"/>
      <c r="AF71" s="853">
        <v>1</v>
      </c>
      <c r="AG71" s="853"/>
      <c r="AH71" s="853"/>
      <c r="AI71" s="853"/>
      <c r="AJ71" s="853"/>
      <c r="AK71" s="853" t="s">
        <v>562</v>
      </c>
      <c r="AL71" s="853"/>
      <c r="AM71" s="853"/>
      <c r="AN71" s="853"/>
      <c r="AO71" s="853"/>
      <c r="AP71" s="853" t="s">
        <v>559</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567</v>
      </c>
      <c r="C72" s="896"/>
      <c r="D72" s="896"/>
      <c r="E72" s="896"/>
      <c r="F72" s="896"/>
      <c r="G72" s="896"/>
      <c r="H72" s="896"/>
      <c r="I72" s="896"/>
      <c r="J72" s="896"/>
      <c r="K72" s="896"/>
      <c r="L72" s="896"/>
      <c r="M72" s="896"/>
      <c r="N72" s="896"/>
      <c r="O72" s="896"/>
      <c r="P72" s="897"/>
      <c r="Q72" s="898">
        <v>11295</v>
      </c>
      <c r="R72" s="853"/>
      <c r="S72" s="853"/>
      <c r="T72" s="853"/>
      <c r="U72" s="853"/>
      <c r="V72" s="853">
        <v>10917</v>
      </c>
      <c r="W72" s="853"/>
      <c r="X72" s="853"/>
      <c r="Y72" s="853"/>
      <c r="Z72" s="853"/>
      <c r="AA72" s="853">
        <v>378</v>
      </c>
      <c r="AB72" s="853"/>
      <c r="AC72" s="853"/>
      <c r="AD72" s="853"/>
      <c r="AE72" s="853"/>
      <c r="AF72" s="853">
        <v>378</v>
      </c>
      <c r="AG72" s="853"/>
      <c r="AH72" s="853"/>
      <c r="AI72" s="853"/>
      <c r="AJ72" s="853"/>
      <c r="AK72" s="853">
        <v>96</v>
      </c>
      <c r="AL72" s="853"/>
      <c r="AM72" s="853"/>
      <c r="AN72" s="853"/>
      <c r="AO72" s="853"/>
      <c r="AP72" s="853" t="s">
        <v>559</v>
      </c>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568</v>
      </c>
      <c r="C73" s="896"/>
      <c r="D73" s="896"/>
      <c r="E73" s="896"/>
      <c r="F73" s="896"/>
      <c r="G73" s="896"/>
      <c r="H73" s="896"/>
      <c r="I73" s="896"/>
      <c r="J73" s="896"/>
      <c r="K73" s="896"/>
      <c r="L73" s="896"/>
      <c r="M73" s="896"/>
      <c r="N73" s="896"/>
      <c r="O73" s="896"/>
      <c r="P73" s="897"/>
      <c r="Q73" s="898">
        <v>161303</v>
      </c>
      <c r="R73" s="853"/>
      <c r="S73" s="853"/>
      <c r="T73" s="853"/>
      <c r="U73" s="853"/>
      <c r="V73" s="853">
        <v>157420</v>
      </c>
      <c r="W73" s="853"/>
      <c r="X73" s="853"/>
      <c r="Y73" s="853"/>
      <c r="Z73" s="853"/>
      <c r="AA73" s="853">
        <v>3882</v>
      </c>
      <c r="AB73" s="853"/>
      <c r="AC73" s="853"/>
      <c r="AD73" s="853"/>
      <c r="AE73" s="853"/>
      <c r="AF73" s="853">
        <v>3882</v>
      </c>
      <c r="AG73" s="853"/>
      <c r="AH73" s="853"/>
      <c r="AI73" s="853"/>
      <c r="AJ73" s="853"/>
      <c r="AK73" s="853" t="s">
        <v>562</v>
      </c>
      <c r="AL73" s="853"/>
      <c r="AM73" s="853"/>
      <c r="AN73" s="853"/>
      <c r="AO73" s="853"/>
      <c r="AP73" s="853" t="s">
        <v>559</v>
      </c>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569</v>
      </c>
      <c r="C74" s="896"/>
      <c r="D74" s="896"/>
      <c r="E74" s="896"/>
      <c r="F74" s="896"/>
      <c r="G74" s="896"/>
      <c r="H74" s="896"/>
      <c r="I74" s="896"/>
      <c r="J74" s="896"/>
      <c r="K74" s="896"/>
      <c r="L74" s="896"/>
      <c r="M74" s="896"/>
      <c r="N74" s="896"/>
      <c r="O74" s="896"/>
      <c r="P74" s="897"/>
      <c r="Q74" s="898">
        <v>1321</v>
      </c>
      <c r="R74" s="853"/>
      <c r="S74" s="853"/>
      <c r="T74" s="853"/>
      <c r="U74" s="853"/>
      <c r="V74" s="853">
        <v>1309</v>
      </c>
      <c r="W74" s="853"/>
      <c r="X74" s="853"/>
      <c r="Y74" s="853"/>
      <c r="Z74" s="853"/>
      <c r="AA74" s="853">
        <v>12</v>
      </c>
      <c r="AB74" s="853"/>
      <c r="AC74" s="853"/>
      <c r="AD74" s="853"/>
      <c r="AE74" s="853"/>
      <c r="AF74" s="853">
        <v>12</v>
      </c>
      <c r="AG74" s="853"/>
      <c r="AH74" s="853"/>
      <c r="AI74" s="853"/>
      <c r="AJ74" s="853"/>
      <c r="AK74" s="853" t="s">
        <v>559</v>
      </c>
      <c r="AL74" s="853"/>
      <c r="AM74" s="853"/>
      <c r="AN74" s="853"/>
      <c r="AO74" s="853"/>
      <c r="AP74" s="853">
        <v>3501</v>
      </c>
      <c r="AQ74" s="853"/>
      <c r="AR74" s="853"/>
      <c r="AS74" s="853"/>
      <c r="AT74" s="853"/>
      <c r="AU74" s="853">
        <v>917</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377</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296</v>
      </c>
      <c r="AG109" s="917"/>
      <c r="AH109" s="917"/>
      <c r="AI109" s="917"/>
      <c r="AJ109" s="918"/>
      <c r="AK109" s="916" t="s">
        <v>295</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296</v>
      </c>
      <c r="BW109" s="917"/>
      <c r="BX109" s="917"/>
      <c r="BY109" s="917"/>
      <c r="BZ109" s="918"/>
      <c r="CA109" s="916" t="s">
        <v>295</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296</v>
      </c>
      <c r="DM109" s="917"/>
      <c r="DN109" s="917"/>
      <c r="DO109" s="917"/>
      <c r="DP109" s="918"/>
      <c r="DQ109" s="916" t="s">
        <v>295</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2129142</v>
      </c>
      <c r="AB110" s="924"/>
      <c r="AC110" s="924"/>
      <c r="AD110" s="924"/>
      <c r="AE110" s="925"/>
      <c r="AF110" s="926">
        <v>2131535</v>
      </c>
      <c r="AG110" s="924"/>
      <c r="AH110" s="924"/>
      <c r="AI110" s="924"/>
      <c r="AJ110" s="925"/>
      <c r="AK110" s="926">
        <v>2148491</v>
      </c>
      <c r="AL110" s="924"/>
      <c r="AM110" s="924"/>
      <c r="AN110" s="924"/>
      <c r="AO110" s="925"/>
      <c r="AP110" s="927">
        <v>23.5</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21498545</v>
      </c>
      <c r="BR110" s="959"/>
      <c r="BS110" s="959"/>
      <c r="BT110" s="959"/>
      <c r="BU110" s="959"/>
      <c r="BV110" s="959">
        <v>23556066</v>
      </c>
      <c r="BW110" s="959"/>
      <c r="BX110" s="959"/>
      <c r="BY110" s="959"/>
      <c r="BZ110" s="959"/>
      <c r="CA110" s="959">
        <v>23481477</v>
      </c>
      <c r="CB110" s="959"/>
      <c r="CC110" s="959"/>
      <c r="CD110" s="959"/>
      <c r="CE110" s="959"/>
      <c r="CF110" s="973">
        <v>257.3</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224</v>
      </c>
      <c r="DH110" s="959"/>
      <c r="DI110" s="959"/>
      <c r="DJ110" s="959"/>
      <c r="DK110" s="959"/>
      <c r="DL110" s="959" t="s">
        <v>224</v>
      </c>
      <c r="DM110" s="959"/>
      <c r="DN110" s="959"/>
      <c r="DO110" s="959"/>
      <c r="DP110" s="959"/>
      <c r="DQ110" s="959" t="s">
        <v>224</v>
      </c>
      <c r="DR110" s="959"/>
      <c r="DS110" s="959"/>
      <c r="DT110" s="959"/>
      <c r="DU110" s="959"/>
      <c r="DV110" s="960" t="s">
        <v>224</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224</v>
      </c>
      <c r="AB111" s="966"/>
      <c r="AC111" s="966"/>
      <c r="AD111" s="966"/>
      <c r="AE111" s="967"/>
      <c r="AF111" s="968" t="s">
        <v>224</v>
      </c>
      <c r="AG111" s="966"/>
      <c r="AH111" s="966"/>
      <c r="AI111" s="966"/>
      <c r="AJ111" s="967"/>
      <c r="AK111" s="968" t="s">
        <v>224</v>
      </c>
      <c r="AL111" s="966"/>
      <c r="AM111" s="966"/>
      <c r="AN111" s="966"/>
      <c r="AO111" s="967"/>
      <c r="AP111" s="969" t="s">
        <v>224</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v>3096</v>
      </c>
      <c r="BR111" s="952"/>
      <c r="BS111" s="952"/>
      <c r="BT111" s="952"/>
      <c r="BU111" s="952"/>
      <c r="BV111" s="952">
        <v>1387</v>
      </c>
      <c r="BW111" s="952"/>
      <c r="BX111" s="952"/>
      <c r="BY111" s="952"/>
      <c r="BZ111" s="952"/>
      <c r="CA111" s="952">
        <v>694</v>
      </c>
      <c r="CB111" s="952"/>
      <c r="CC111" s="952"/>
      <c r="CD111" s="952"/>
      <c r="CE111" s="952"/>
      <c r="CF111" s="946">
        <v>0</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224</v>
      </c>
      <c r="DH111" s="952"/>
      <c r="DI111" s="952"/>
      <c r="DJ111" s="952"/>
      <c r="DK111" s="952"/>
      <c r="DL111" s="952" t="s">
        <v>224</v>
      </c>
      <c r="DM111" s="952"/>
      <c r="DN111" s="952"/>
      <c r="DO111" s="952"/>
      <c r="DP111" s="952"/>
      <c r="DQ111" s="952" t="s">
        <v>224</v>
      </c>
      <c r="DR111" s="952"/>
      <c r="DS111" s="952"/>
      <c r="DT111" s="952"/>
      <c r="DU111" s="952"/>
      <c r="DV111" s="953" t="s">
        <v>224</v>
      </c>
      <c r="DW111" s="953"/>
      <c r="DX111" s="953"/>
      <c r="DY111" s="953"/>
      <c r="DZ111" s="954"/>
    </row>
    <row r="112" spans="1:131" s="226" customFormat="1" ht="26.25" customHeight="1">
      <c r="A112" s="984" t="s">
        <v>428</v>
      </c>
      <c r="B112" s="985"/>
      <c r="C112" s="982" t="s">
        <v>429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224</v>
      </c>
      <c r="AB112" s="991"/>
      <c r="AC112" s="991"/>
      <c r="AD112" s="991"/>
      <c r="AE112" s="992"/>
      <c r="AF112" s="993" t="s">
        <v>224</v>
      </c>
      <c r="AG112" s="991"/>
      <c r="AH112" s="991"/>
      <c r="AI112" s="991"/>
      <c r="AJ112" s="992"/>
      <c r="AK112" s="993" t="s">
        <v>224</v>
      </c>
      <c r="AL112" s="991"/>
      <c r="AM112" s="991"/>
      <c r="AN112" s="991"/>
      <c r="AO112" s="992"/>
      <c r="AP112" s="994" t="s">
        <v>224</v>
      </c>
      <c r="AQ112" s="995"/>
      <c r="AR112" s="995"/>
      <c r="AS112" s="995"/>
      <c r="AT112" s="996"/>
      <c r="AU112" s="932"/>
      <c r="AV112" s="933"/>
      <c r="AW112" s="933"/>
      <c r="AX112" s="933"/>
      <c r="AY112" s="933"/>
      <c r="AZ112" s="981" t="s">
        <v>430</v>
      </c>
      <c r="BA112" s="982"/>
      <c r="BB112" s="982"/>
      <c r="BC112" s="982"/>
      <c r="BD112" s="982"/>
      <c r="BE112" s="982"/>
      <c r="BF112" s="982"/>
      <c r="BG112" s="982"/>
      <c r="BH112" s="982"/>
      <c r="BI112" s="982"/>
      <c r="BJ112" s="982"/>
      <c r="BK112" s="982"/>
      <c r="BL112" s="982"/>
      <c r="BM112" s="982"/>
      <c r="BN112" s="982"/>
      <c r="BO112" s="982"/>
      <c r="BP112" s="983"/>
      <c r="BQ112" s="951">
        <v>10020729</v>
      </c>
      <c r="BR112" s="952"/>
      <c r="BS112" s="952"/>
      <c r="BT112" s="952"/>
      <c r="BU112" s="952"/>
      <c r="BV112" s="952">
        <v>12343530</v>
      </c>
      <c r="BW112" s="952"/>
      <c r="BX112" s="952"/>
      <c r="BY112" s="952"/>
      <c r="BZ112" s="952"/>
      <c r="CA112" s="952">
        <v>12059136</v>
      </c>
      <c r="CB112" s="952"/>
      <c r="CC112" s="952"/>
      <c r="CD112" s="952"/>
      <c r="CE112" s="952"/>
      <c r="CF112" s="946">
        <v>132.19999999999999</v>
      </c>
      <c r="CG112" s="947"/>
      <c r="CH112" s="947"/>
      <c r="CI112" s="947"/>
      <c r="CJ112" s="947"/>
      <c r="CK112" s="977"/>
      <c r="CL112" s="978"/>
      <c r="CM112" s="948" t="s">
        <v>431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224</v>
      </c>
      <c r="DH112" s="952"/>
      <c r="DI112" s="952"/>
      <c r="DJ112" s="952"/>
      <c r="DK112" s="952"/>
      <c r="DL112" s="952" t="s">
        <v>224</v>
      </c>
      <c r="DM112" s="952"/>
      <c r="DN112" s="952"/>
      <c r="DO112" s="952"/>
      <c r="DP112" s="952"/>
      <c r="DQ112" s="952" t="s">
        <v>224</v>
      </c>
      <c r="DR112" s="952"/>
      <c r="DS112" s="952"/>
      <c r="DT112" s="952"/>
      <c r="DU112" s="952"/>
      <c r="DV112" s="953" t="s">
        <v>224</v>
      </c>
      <c r="DW112" s="953"/>
      <c r="DX112" s="953"/>
      <c r="DY112" s="953"/>
      <c r="DZ112" s="954"/>
    </row>
    <row r="113" spans="1:130" s="226" customFormat="1" ht="26.25" customHeight="1">
      <c r="A113" s="986"/>
      <c r="B113" s="987"/>
      <c r="C113" s="982" t="s">
        <v>432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320931</v>
      </c>
      <c r="AB113" s="966"/>
      <c r="AC113" s="966"/>
      <c r="AD113" s="966"/>
      <c r="AE113" s="967"/>
      <c r="AF113" s="968">
        <v>636305</v>
      </c>
      <c r="AG113" s="966"/>
      <c r="AH113" s="966"/>
      <c r="AI113" s="966"/>
      <c r="AJ113" s="967"/>
      <c r="AK113" s="968">
        <v>605809</v>
      </c>
      <c r="AL113" s="966"/>
      <c r="AM113" s="966"/>
      <c r="AN113" s="966"/>
      <c r="AO113" s="967"/>
      <c r="AP113" s="969">
        <v>6.6</v>
      </c>
      <c r="AQ113" s="970"/>
      <c r="AR113" s="970"/>
      <c r="AS113" s="970"/>
      <c r="AT113" s="971"/>
      <c r="AU113" s="932"/>
      <c r="AV113" s="933"/>
      <c r="AW113" s="933"/>
      <c r="AX113" s="933"/>
      <c r="AY113" s="933"/>
      <c r="AZ113" s="981" t="s">
        <v>433</v>
      </c>
      <c r="BA113" s="982"/>
      <c r="BB113" s="982"/>
      <c r="BC113" s="982"/>
      <c r="BD113" s="982"/>
      <c r="BE113" s="982"/>
      <c r="BF113" s="982"/>
      <c r="BG113" s="982"/>
      <c r="BH113" s="982"/>
      <c r="BI113" s="982"/>
      <c r="BJ113" s="982"/>
      <c r="BK113" s="982"/>
      <c r="BL113" s="982"/>
      <c r="BM113" s="982"/>
      <c r="BN113" s="982"/>
      <c r="BO113" s="982"/>
      <c r="BP113" s="983"/>
      <c r="BQ113" s="951">
        <v>1285674</v>
      </c>
      <c r="BR113" s="952"/>
      <c r="BS113" s="952"/>
      <c r="BT113" s="952"/>
      <c r="BU113" s="952"/>
      <c r="BV113" s="952">
        <v>1185574</v>
      </c>
      <c r="BW113" s="952"/>
      <c r="BX113" s="952"/>
      <c r="BY113" s="952"/>
      <c r="BZ113" s="952"/>
      <c r="CA113" s="952">
        <v>1137132</v>
      </c>
      <c r="CB113" s="952"/>
      <c r="CC113" s="952"/>
      <c r="CD113" s="952"/>
      <c r="CE113" s="952"/>
      <c r="CF113" s="946">
        <v>12.5</v>
      </c>
      <c r="CG113" s="947"/>
      <c r="CH113" s="947"/>
      <c r="CI113" s="947"/>
      <c r="CJ113" s="947"/>
      <c r="CK113" s="977"/>
      <c r="CL113" s="978"/>
      <c r="CM113" s="948" t="s">
        <v>434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224</v>
      </c>
      <c r="DH113" s="991"/>
      <c r="DI113" s="991"/>
      <c r="DJ113" s="991"/>
      <c r="DK113" s="992"/>
      <c r="DL113" s="993" t="s">
        <v>224</v>
      </c>
      <c r="DM113" s="991"/>
      <c r="DN113" s="991"/>
      <c r="DO113" s="991"/>
      <c r="DP113" s="992"/>
      <c r="DQ113" s="993" t="s">
        <v>224</v>
      </c>
      <c r="DR113" s="991"/>
      <c r="DS113" s="991"/>
      <c r="DT113" s="991"/>
      <c r="DU113" s="992"/>
      <c r="DV113" s="994" t="s">
        <v>224</v>
      </c>
      <c r="DW113" s="995"/>
      <c r="DX113" s="995"/>
      <c r="DY113" s="995"/>
      <c r="DZ113" s="996"/>
    </row>
    <row r="114" spans="1:130" s="226" customFormat="1" ht="26.25" customHeight="1">
      <c r="A114" s="986"/>
      <c r="B114" s="987"/>
      <c r="C114" s="982" t="s">
        <v>435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156627</v>
      </c>
      <c r="AB114" s="991"/>
      <c r="AC114" s="991"/>
      <c r="AD114" s="991"/>
      <c r="AE114" s="992"/>
      <c r="AF114" s="993">
        <v>153342</v>
      </c>
      <c r="AG114" s="991"/>
      <c r="AH114" s="991"/>
      <c r="AI114" s="991"/>
      <c r="AJ114" s="992"/>
      <c r="AK114" s="993">
        <v>157988</v>
      </c>
      <c r="AL114" s="991"/>
      <c r="AM114" s="991"/>
      <c r="AN114" s="991"/>
      <c r="AO114" s="992"/>
      <c r="AP114" s="994">
        <v>1.7</v>
      </c>
      <c r="AQ114" s="995"/>
      <c r="AR114" s="995"/>
      <c r="AS114" s="995"/>
      <c r="AT114" s="996"/>
      <c r="AU114" s="932"/>
      <c r="AV114" s="933"/>
      <c r="AW114" s="933"/>
      <c r="AX114" s="933"/>
      <c r="AY114" s="933"/>
      <c r="AZ114" s="981" t="s">
        <v>436</v>
      </c>
      <c r="BA114" s="982"/>
      <c r="BB114" s="982"/>
      <c r="BC114" s="982"/>
      <c r="BD114" s="982"/>
      <c r="BE114" s="982"/>
      <c r="BF114" s="982"/>
      <c r="BG114" s="982"/>
      <c r="BH114" s="982"/>
      <c r="BI114" s="982"/>
      <c r="BJ114" s="982"/>
      <c r="BK114" s="982"/>
      <c r="BL114" s="982"/>
      <c r="BM114" s="982"/>
      <c r="BN114" s="982"/>
      <c r="BO114" s="982"/>
      <c r="BP114" s="983"/>
      <c r="BQ114" s="951">
        <v>4112738</v>
      </c>
      <c r="BR114" s="952"/>
      <c r="BS114" s="952"/>
      <c r="BT114" s="952"/>
      <c r="BU114" s="952"/>
      <c r="BV114" s="952">
        <v>4008495</v>
      </c>
      <c r="BW114" s="952"/>
      <c r="BX114" s="952"/>
      <c r="BY114" s="952"/>
      <c r="BZ114" s="952"/>
      <c r="CA114" s="952">
        <v>3910289</v>
      </c>
      <c r="CB114" s="952"/>
      <c r="CC114" s="952"/>
      <c r="CD114" s="952"/>
      <c r="CE114" s="952"/>
      <c r="CF114" s="946">
        <v>42.9</v>
      </c>
      <c r="CG114" s="947"/>
      <c r="CH114" s="947"/>
      <c r="CI114" s="947"/>
      <c r="CJ114" s="947"/>
      <c r="CK114" s="977"/>
      <c r="CL114" s="978"/>
      <c r="CM114" s="948" t="s">
        <v>437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224</v>
      </c>
      <c r="DH114" s="991"/>
      <c r="DI114" s="991"/>
      <c r="DJ114" s="991"/>
      <c r="DK114" s="992"/>
      <c r="DL114" s="993" t="s">
        <v>224</v>
      </c>
      <c r="DM114" s="991"/>
      <c r="DN114" s="991"/>
      <c r="DO114" s="991"/>
      <c r="DP114" s="992"/>
      <c r="DQ114" s="993" t="s">
        <v>224</v>
      </c>
      <c r="DR114" s="991"/>
      <c r="DS114" s="991"/>
      <c r="DT114" s="991"/>
      <c r="DU114" s="992"/>
      <c r="DV114" s="994" t="s">
        <v>224</v>
      </c>
      <c r="DW114" s="995"/>
      <c r="DX114" s="995"/>
      <c r="DY114" s="995"/>
      <c r="DZ114" s="996"/>
    </row>
    <row r="115" spans="1:130" s="226" customFormat="1" ht="26.25" customHeight="1">
      <c r="A115" s="986"/>
      <c r="B115" s="987"/>
      <c r="C115" s="982" t="s">
        <v>438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65094</v>
      </c>
      <c r="AB115" s="966"/>
      <c r="AC115" s="966"/>
      <c r="AD115" s="966"/>
      <c r="AE115" s="967"/>
      <c r="AF115" s="968">
        <v>41712</v>
      </c>
      <c r="AG115" s="966"/>
      <c r="AH115" s="966"/>
      <c r="AI115" s="966"/>
      <c r="AJ115" s="967"/>
      <c r="AK115" s="968">
        <v>32889</v>
      </c>
      <c r="AL115" s="966"/>
      <c r="AM115" s="966"/>
      <c r="AN115" s="966"/>
      <c r="AO115" s="967"/>
      <c r="AP115" s="969">
        <v>0.4</v>
      </c>
      <c r="AQ115" s="970"/>
      <c r="AR115" s="970"/>
      <c r="AS115" s="970"/>
      <c r="AT115" s="971"/>
      <c r="AU115" s="932"/>
      <c r="AV115" s="933"/>
      <c r="AW115" s="933"/>
      <c r="AX115" s="933"/>
      <c r="AY115" s="933"/>
      <c r="AZ115" s="981" t="s">
        <v>439</v>
      </c>
      <c r="BA115" s="982"/>
      <c r="BB115" s="982"/>
      <c r="BC115" s="982"/>
      <c r="BD115" s="982"/>
      <c r="BE115" s="982"/>
      <c r="BF115" s="982"/>
      <c r="BG115" s="982"/>
      <c r="BH115" s="982"/>
      <c r="BI115" s="982"/>
      <c r="BJ115" s="982"/>
      <c r="BK115" s="982"/>
      <c r="BL115" s="982"/>
      <c r="BM115" s="982"/>
      <c r="BN115" s="982"/>
      <c r="BO115" s="982"/>
      <c r="BP115" s="983"/>
      <c r="BQ115" s="951" t="s">
        <v>224</v>
      </c>
      <c r="BR115" s="952"/>
      <c r="BS115" s="952"/>
      <c r="BT115" s="952"/>
      <c r="BU115" s="952"/>
      <c r="BV115" s="952" t="s">
        <v>224</v>
      </c>
      <c r="BW115" s="952"/>
      <c r="BX115" s="952"/>
      <c r="BY115" s="952"/>
      <c r="BZ115" s="952"/>
      <c r="CA115" s="952" t="s">
        <v>224</v>
      </c>
      <c r="CB115" s="952"/>
      <c r="CC115" s="952"/>
      <c r="CD115" s="952"/>
      <c r="CE115" s="952"/>
      <c r="CF115" s="946" t="s">
        <v>224</v>
      </c>
      <c r="CG115" s="947"/>
      <c r="CH115" s="947"/>
      <c r="CI115" s="947"/>
      <c r="CJ115" s="947"/>
      <c r="CK115" s="977"/>
      <c r="CL115" s="978"/>
      <c r="CM115" s="981" t="s">
        <v>440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224</v>
      </c>
      <c r="DH115" s="991"/>
      <c r="DI115" s="991"/>
      <c r="DJ115" s="991"/>
      <c r="DK115" s="992"/>
      <c r="DL115" s="993" t="s">
        <v>224</v>
      </c>
      <c r="DM115" s="991"/>
      <c r="DN115" s="991"/>
      <c r="DO115" s="991"/>
      <c r="DP115" s="992"/>
      <c r="DQ115" s="993" t="s">
        <v>224</v>
      </c>
      <c r="DR115" s="991"/>
      <c r="DS115" s="991"/>
      <c r="DT115" s="991"/>
      <c r="DU115" s="992"/>
      <c r="DV115" s="994" t="s">
        <v>224</v>
      </c>
      <c r="DW115" s="995"/>
      <c r="DX115" s="995"/>
      <c r="DY115" s="995"/>
      <c r="DZ115" s="996"/>
    </row>
    <row r="116" spans="1:130" s="226" customFormat="1" ht="26.25" customHeight="1">
      <c r="A116" s="988"/>
      <c r="B116" s="989"/>
      <c r="C116" s="997" t="s">
        <v>441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224</v>
      </c>
      <c r="AB116" s="991"/>
      <c r="AC116" s="991"/>
      <c r="AD116" s="991"/>
      <c r="AE116" s="992"/>
      <c r="AF116" s="993" t="s">
        <v>224</v>
      </c>
      <c r="AG116" s="991"/>
      <c r="AH116" s="991"/>
      <c r="AI116" s="991"/>
      <c r="AJ116" s="992"/>
      <c r="AK116" s="993" t="s">
        <v>224</v>
      </c>
      <c r="AL116" s="991"/>
      <c r="AM116" s="991"/>
      <c r="AN116" s="991"/>
      <c r="AO116" s="992"/>
      <c r="AP116" s="994" t="s">
        <v>224</v>
      </c>
      <c r="AQ116" s="995"/>
      <c r="AR116" s="995"/>
      <c r="AS116" s="995"/>
      <c r="AT116" s="996"/>
      <c r="AU116" s="932"/>
      <c r="AV116" s="933"/>
      <c r="AW116" s="933"/>
      <c r="AX116" s="933"/>
      <c r="AY116" s="933"/>
      <c r="AZ116" s="999" t="s">
        <v>442</v>
      </c>
      <c r="BA116" s="1000"/>
      <c r="BB116" s="1000"/>
      <c r="BC116" s="1000"/>
      <c r="BD116" s="1000"/>
      <c r="BE116" s="1000"/>
      <c r="BF116" s="1000"/>
      <c r="BG116" s="1000"/>
      <c r="BH116" s="1000"/>
      <c r="BI116" s="1000"/>
      <c r="BJ116" s="1000"/>
      <c r="BK116" s="1000"/>
      <c r="BL116" s="1000"/>
      <c r="BM116" s="1000"/>
      <c r="BN116" s="1000"/>
      <c r="BO116" s="1000"/>
      <c r="BP116" s="1001"/>
      <c r="BQ116" s="951" t="s">
        <v>224</v>
      </c>
      <c r="BR116" s="952"/>
      <c r="BS116" s="952"/>
      <c r="BT116" s="952"/>
      <c r="BU116" s="952"/>
      <c r="BV116" s="952" t="s">
        <v>224</v>
      </c>
      <c r="BW116" s="952"/>
      <c r="BX116" s="952"/>
      <c r="BY116" s="952"/>
      <c r="BZ116" s="952"/>
      <c r="CA116" s="952" t="s">
        <v>224</v>
      </c>
      <c r="CB116" s="952"/>
      <c r="CC116" s="952"/>
      <c r="CD116" s="952"/>
      <c r="CE116" s="952"/>
      <c r="CF116" s="946" t="s">
        <v>224</v>
      </c>
      <c r="CG116" s="947"/>
      <c r="CH116" s="947"/>
      <c r="CI116" s="947"/>
      <c r="CJ116" s="947"/>
      <c r="CK116" s="977"/>
      <c r="CL116" s="978"/>
      <c r="CM116" s="948" t="s">
        <v>443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3096</v>
      </c>
      <c r="DH116" s="991"/>
      <c r="DI116" s="991"/>
      <c r="DJ116" s="991"/>
      <c r="DK116" s="992"/>
      <c r="DL116" s="993">
        <v>1387</v>
      </c>
      <c r="DM116" s="991"/>
      <c r="DN116" s="991"/>
      <c r="DO116" s="991"/>
      <c r="DP116" s="992"/>
      <c r="DQ116" s="993">
        <v>694</v>
      </c>
      <c r="DR116" s="991"/>
      <c r="DS116" s="991"/>
      <c r="DT116" s="991"/>
      <c r="DU116" s="992"/>
      <c r="DV116" s="994">
        <v>0</v>
      </c>
      <c r="DW116" s="995"/>
      <c r="DX116" s="995"/>
      <c r="DY116" s="995"/>
      <c r="DZ116" s="996"/>
    </row>
    <row r="117" spans="1:130" s="226" customFormat="1" ht="26.25" customHeight="1">
      <c r="A117" s="936" t="s">
        <v>177</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444</v>
      </c>
      <c r="Z117" s="918"/>
      <c r="AA117" s="1008">
        <v>2671794</v>
      </c>
      <c r="AB117" s="1009"/>
      <c r="AC117" s="1009"/>
      <c r="AD117" s="1009"/>
      <c r="AE117" s="1010"/>
      <c r="AF117" s="1011">
        <v>2962894</v>
      </c>
      <c r="AG117" s="1009"/>
      <c r="AH117" s="1009"/>
      <c r="AI117" s="1009"/>
      <c r="AJ117" s="1010"/>
      <c r="AK117" s="1011">
        <v>2945177</v>
      </c>
      <c r="AL117" s="1009"/>
      <c r="AM117" s="1009"/>
      <c r="AN117" s="1009"/>
      <c r="AO117" s="1010"/>
      <c r="AP117" s="1012"/>
      <c r="AQ117" s="1013"/>
      <c r="AR117" s="1013"/>
      <c r="AS117" s="1013"/>
      <c r="AT117" s="1014"/>
      <c r="AU117" s="932"/>
      <c r="AV117" s="933"/>
      <c r="AW117" s="933"/>
      <c r="AX117" s="933"/>
      <c r="AY117" s="933"/>
      <c r="AZ117" s="999" t="s">
        <v>445</v>
      </c>
      <c r="BA117" s="1000"/>
      <c r="BB117" s="1000"/>
      <c r="BC117" s="1000"/>
      <c r="BD117" s="1000"/>
      <c r="BE117" s="1000"/>
      <c r="BF117" s="1000"/>
      <c r="BG117" s="1000"/>
      <c r="BH117" s="1000"/>
      <c r="BI117" s="1000"/>
      <c r="BJ117" s="1000"/>
      <c r="BK117" s="1000"/>
      <c r="BL117" s="1000"/>
      <c r="BM117" s="1000"/>
      <c r="BN117" s="1000"/>
      <c r="BO117" s="1000"/>
      <c r="BP117" s="1001"/>
      <c r="BQ117" s="951" t="s">
        <v>224</v>
      </c>
      <c r="BR117" s="952"/>
      <c r="BS117" s="952"/>
      <c r="BT117" s="952"/>
      <c r="BU117" s="952"/>
      <c r="BV117" s="952" t="s">
        <v>224</v>
      </c>
      <c r="BW117" s="952"/>
      <c r="BX117" s="952"/>
      <c r="BY117" s="952"/>
      <c r="BZ117" s="952"/>
      <c r="CA117" s="952" t="s">
        <v>224</v>
      </c>
      <c r="CB117" s="952"/>
      <c r="CC117" s="952"/>
      <c r="CD117" s="952"/>
      <c r="CE117" s="952"/>
      <c r="CF117" s="946" t="s">
        <v>224</v>
      </c>
      <c r="CG117" s="947"/>
      <c r="CH117" s="947"/>
      <c r="CI117" s="947"/>
      <c r="CJ117" s="947"/>
      <c r="CK117" s="977"/>
      <c r="CL117" s="978"/>
      <c r="CM117" s="948" t="s">
        <v>446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224</v>
      </c>
      <c r="DH117" s="991"/>
      <c r="DI117" s="991"/>
      <c r="DJ117" s="991"/>
      <c r="DK117" s="992"/>
      <c r="DL117" s="993" t="s">
        <v>224</v>
      </c>
      <c r="DM117" s="991"/>
      <c r="DN117" s="991"/>
      <c r="DO117" s="991"/>
      <c r="DP117" s="992"/>
      <c r="DQ117" s="993" t="s">
        <v>224</v>
      </c>
      <c r="DR117" s="991"/>
      <c r="DS117" s="991"/>
      <c r="DT117" s="991"/>
      <c r="DU117" s="992"/>
      <c r="DV117" s="994" t="s">
        <v>224</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296</v>
      </c>
      <c r="AG118" s="917"/>
      <c r="AH118" s="917"/>
      <c r="AI118" s="917"/>
      <c r="AJ118" s="918"/>
      <c r="AK118" s="916" t="s">
        <v>295</v>
      </c>
      <c r="AL118" s="917"/>
      <c r="AM118" s="917"/>
      <c r="AN118" s="917"/>
      <c r="AO118" s="918"/>
      <c r="AP118" s="1003" t="s">
        <v>419</v>
      </c>
      <c r="AQ118" s="1004"/>
      <c r="AR118" s="1004"/>
      <c r="AS118" s="1004"/>
      <c r="AT118" s="1005"/>
      <c r="AU118" s="932"/>
      <c r="AV118" s="933"/>
      <c r="AW118" s="933"/>
      <c r="AX118" s="933"/>
      <c r="AY118" s="933"/>
      <c r="AZ118" s="1006" t="s">
        <v>447</v>
      </c>
      <c r="BA118" s="997"/>
      <c r="BB118" s="997"/>
      <c r="BC118" s="997"/>
      <c r="BD118" s="997"/>
      <c r="BE118" s="997"/>
      <c r="BF118" s="997"/>
      <c r="BG118" s="997"/>
      <c r="BH118" s="997"/>
      <c r="BI118" s="997"/>
      <c r="BJ118" s="997"/>
      <c r="BK118" s="997"/>
      <c r="BL118" s="997"/>
      <c r="BM118" s="997"/>
      <c r="BN118" s="997"/>
      <c r="BO118" s="997"/>
      <c r="BP118" s="998"/>
      <c r="BQ118" s="1029" t="s">
        <v>224</v>
      </c>
      <c r="BR118" s="1030"/>
      <c r="BS118" s="1030"/>
      <c r="BT118" s="1030"/>
      <c r="BU118" s="1030"/>
      <c r="BV118" s="1030" t="s">
        <v>224</v>
      </c>
      <c r="BW118" s="1030"/>
      <c r="BX118" s="1030"/>
      <c r="BY118" s="1030"/>
      <c r="BZ118" s="1030"/>
      <c r="CA118" s="1030" t="s">
        <v>224</v>
      </c>
      <c r="CB118" s="1030"/>
      <c r="CC118" s="1030"/>
      <c r="CD118" s="1030"/>
      <c r="CE118" s="1030"/>
      <c r="CF118" s="946" t="s">
        <v>224</v>
      </c>
      <c r="CG118" s="947"/>
      <c r="CH118" s="947"/>
      <c r="CI118" s="947"/>
      <c r="CJ118" s="947"/>
      <c r="CK118" s="977"/>
      <c r="CL118" s="978"/>
      <c r="CM118" s="948" t="s">
        <v>448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224</v>
      </c>
      <c r="DH118" s="991"/>
      <c r="DI118" s="991"/>
      <c r="DJ118" s="991"/>
      <c r="DK118" s="992"/>
      <c r="DL118" s="993" t="s">
        <v>224</v>
      </c>
      <c r="DM118" s="991"/>
      <c r="DN118" s="991"/>
      <c r="DO118" s="991"/>
      <c r="DP118" s="992"/>
      <c r="DQ118" s="993" t="s">
        <v>224</v>
      </c>
      <c r="DR118" s="991"/>
      <c r="DS118" s="991"/>
      <c r="DT118" s="991"/>
      <c r="DU118" s="992"/>
      <c r="DV118" s="994" t="s">
        <v>224</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224</v>
      </c>
      <c r="AB119" s="924"/>
      <c r="AC119" s="924"/>
      <c r="AD119" s="924"/>
      <c r="AE119" s="925"/>
      <c r="AF119" s="926" t="s">
        <v>224</v>
      </c>
      <c r="AG119" s="924"/>
      <c r="AH119" s="924"/>
      <c r="AI119" s="924"/>
      <c r="AJ119" s="925"/>
      <c r="AK119" s="926" t="s">
        <v>224</v>
      </c>
      <c r="AL119" s="924"/>
      <c r="AM119" s="924"/>
      <c r="AN119" s="924"/>
      <c r="AO119" s="925"/>
      <c r="AP119" s="927" t="s">
        <v>224</v>
      </c>
      <c r="AQ119" s="928"/>
      <c r="AR119" s="928"/>
      <c r="AS119" s="928"/>
      <c r="AT119" s="929"/>
      <c r="AU119" s="934"/>
      <c r="AV119" s="935"/>
      <c r="AW119" s="935"/>
      <c r="AX119" s="935"/>
      <c r="AY119" s="935"/>
      <c r="AZ119" s="257" t="s">
        <v>177</v>
      </c>
      <c r="BA119" s="257"/>
      <c r="BB119" s="257"/>
      <c r="BC119" s="257"/>
      <c r="BD119" s="257"/>
      <c r="BE119" s="257"/>
      <c r="BF119" s="257"/>
      <c r="BG119" s="257"/>
      <c r="BH119" s="257"/>
      <c r="BI119" s="257"/>
      <c r="BJ119" s="257"/>
      <c r="BK119" s="257"/>
      <c r="BL119" s="257"/>
      <c r="BM119" s="257"/>
      <c r="BN119" s="257"/>
      <c r="BO119" s="1007" t="s">
        <v>449</v>
      </c>
      <c r="BP119" s="1038"/>
      <c r="BQ119" s="1029">
        <v>36920782</v>
      </c>
      <c r="BR119" s="1030"/>
      <c r="BS119" s="1030"/>
      <c r="BT119" s="1030"/>
      <c r="BU119" s="1030"/>
      <c r="BV119" s="1030">
        <v>41095052</v>
      </c>
      <c r="BW119" s="1030"/>
      <c r="BX119" s="1030"/>
      <c r="BY119" s="1030"/>
      <c r="BZ119" s="1030"/>
      <c r="CA119" s="1030">
        <v>40588728</v>
      </c>
      <c r="CB119" s="1030"/>
      <c r="CC119" s="1030"/>
      <c r="CD119" s="1030"/>
      <c r="CE119" s="1030"/>
      <c r="CF119" s="1031"/>
      <c r="CG119" s="1032"/>
      <c r="CH119" s="1032"/>
      <c r="CI119" s="1032"/>
      <c r="CJ119" s="1033"/>
      <c r="CK119" s="979"/>
      <c r="CL119" s="980"/>
      <c r="CM119" s="1034" t="s">
        <v>450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224</v>
      </c>
      <c r="DH119" s="1016"/>
      <c r="DI119" s="1016"/>
      <c r="DJ119" s="1016"/>
      <c r="DK119" s="1017"/>
      <c r="DL119" s="1015" t="s">
        <v>224</v>
      </c>
      <c r="DM119" s="1016"/>
      <c r="DN119" s="1016"/>
      <c r="DO119" s="1016"/>
      <c r="DP119" s="1017"/>
      <c r="DQ119" s="1015" t="s">
        <v>224</v>
      </c>
      <c r="DR119" s="1016"/>
      <c r="DS119" s="1016"/>
      <c r="DT119" s="1016"/>
      <c r="DU119" s="1017"/>
      <c r="DV119" s="1018" t="s">
        <v>224</v>
      </c>
      <c r="DW119" s="1019"/>
      <c r="DX119" s="1019"/>
      <c r="DY119" s="1019"/>
      <c r="DZ119" s="1020"/>
    </row>
    <row r="120" spans="1:130" s="226" customFormat="1" ht="26.25" customHeight="1">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224</v>
      </c>
      <c r="AB120" s="991"/>
      <c r="AC120" s="991"/>
      <c r="AD120" s="991"/>
      <c r="AE120" s="992"/>
      <c r="AF120" s="993" t="s">
        <v>224</v>
      </c>
      <c r="AG120" s="991"/>
      <c r="AH120" s="991"/>
      <c r="AI120" s="991"/>
      <c r="AJ120" s="992"/>
      <c r="AK120" s="993" t="s">
        <v>224</v>
      </c>
      <c r="AL120" s="991"/>
      <c r="AM120" s="991"/>
      <c r="AN120" s="991"/>
      <c r="AO120" s="992"/>
      <c r="AP120" s="994" t="s">
        <v>224</v>
      </c>
      <c r="AQ120" s="995"/>
      <c r="AR120" s="995"/>
      <c r="AS120" s="995"/>
      <c r="AT120" s="996"/>
      <c r="AU120" s="1021" t="s">
        <v>451</v>
      </c>
      <c r="AV120" s="1022"/>
      <c r="AW120" s="1022"/>
      <c r="AX120" s="1022"/>
      <c r="AY120" s="1023"/>
      <c r="AZ120" s="972" t="s">
        <v>452</v>
      </c>
      <c r="BA120" s="921"/>
      <c r="BB120" s="921"/>
      <c r="BC120" s="921"/>
      <c r="BD120" s="921"/>
      <c r="BE120" s="921"/>
      <c r="BF120" s="921"/>
      <c r="BG120" s="921"/>
      <c r="BH120" s="921"/>
      <c r="BI120" s="921"/>
      <c r="BJ120" s="921"/>
      <c r="BK120" s="921"/>
      <c r="BL120" s="921"/>
      <c r="BM120" s="921"/>
      <c r="BN120" s="921"/>
      <c r="BO120" s="921"/>
      <c r="BP120" s="922"/>
      <c r="BQ120" s="958">
        <v>9089665</v>
      </c>
      <c r="BR120" s="959"/>
      <c r="BS120" s="959"/>
      <c r="BT120" s="959"/>
      <c r="BU120" s="959"/>
      <c r="BV120" s="959">
        <v>9512491</v>
      </c>
      <c r="BW120" s="959"/>
      <c r="BX120" s="959"/>
      <c r="BY120" s="959"/>
      <c r="BZ120" s="959"/>
      <c r="CA120" s="959">
        <v>10472113</v>
      </c>
      <c r="CB120" s="959"/>
      <c r="CC120" s="959"/>
      <c r="CD120" s="959"/>
      <c r="CE120" s="959"/>
      <c r="CF120" s="973">
        <v>114.8</v>
      </c>
      <c r="CG120" s="974"/>
      <c r="CH120" s="974"/>
      <c r="CI120" s="974"/>
      <c r="CJ120" s="974"/>
      <c r="CK120" s="1039" t="s">
        <v>453</v>
      </c>
      <c r="CL120" s="1040"/>
      <c r="CM120" s="1040"/>
      <c r="CN120" s="1040"/>
      <c r="CO120" s="1041"/>
      <c r="CP120" s="1047" t="s">
        <v>400</v>
      </c>
      <c r="CQ120" s="1048"/>
      <c r="CR120" s="1048"/>
      <c r="CS120" s="1048"/>
      <c r="CT120" s="1048"/>
      <c r="CU120" s="1048"/>
      <c r="CV120" s="1048"/>
      <c r="CW120" s="1048"/>
      <c r="CX120" s="1048"/>
      <c r="CY120" s="1048"/>
      <c r="CZ120" s="1048"/>
      <c r="DA120" s="1048"/>
      <c r="DB120" s="1048"/>
      <c r="DC120" s="1048"/>
      <c r="DD120" s="1048"/>
      <c r="DE120" s="1048"/>
      <c r="DF120" s="1049"/>
      <c r="DG120" s="958">
        <v>3600720</v>
      </c>
      <c r="DH120" s="959"/>
      <c r="DI120" s="959"/>
      <c r="DJ120" s="959"/>
      <c r="DK120" s="959"/>
      <c r="DL120" s="959">
        <v>4704711</v>
      </c>
      <c r="DM120" s="959"/>
      <c r="DN120" s="959"/>
      <c r="DO120" s="959"/>
      <c r="DP120" s="959"/>
      <c r="DQ120" s="959">
        <v>4808336</v>
      </c>
      <c r="DR120" s="959"/>
      <c r="DS120" s="959"/>
      <c r="DT120" s="959"/>
      <c r="DU120" s="959"/>
      <c r="DV120" s="960">
        <v>52.7</v>
      </c>
      <c r="DW120" s="960"/>
      <c r="DX120" s="960"/>
      <c r="DY120" s="960"/>
      <c r="DZ120" s="961"/>
    </row>
    <row r="121" spans="1:130" s="226" customFormat="1" ht="26.25" customHeight="1">
      <c r="A121" s="1091"/>
      <c r="B121" s="978"/>
      <c r="C121" s="999" t="s">
        <v>454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224</v>
      </c>
      <c r="AB121" s="991"/>
      <c r="AC121" s="991"/>
      <c r="AD121" s="991"/>
      <c r="AE121" s="992"/>
      <c r="AF121" s="993" t="s">
        <v>224</v>
      </c>
      <c r="AG121" s="991"/>
      <c r="AH121" s="991"/>
      <c r="AI121" s="991"/>
      <c r="AJ121" s="992"/>
      <c r="AK121" s="993" t="s">
        <v>224</v>
      </c>
      <c r="AL121" s="991"/>
      <c r="AM121" s="991"/>
      <c r="AN121" s="991"/>
      <c r="AO121" s="992"/>
      <c r="AP121" s="994" t="s">
        <v>224</v>
      </c>
      <c r="AQ121" s="995"/>
      <c r="AR121" s="995"/>
      <c r="AS121" s="995"/>
      <c r="AT121" s="996"/>
      <c r="AU121" s="1024"/>
      <c r="AV121" s="1025"/>
      <c r="AW121" s="1025"/>
      <c r="AX121" s="1025"/>
      <c r="AY121" s="1026"/>
      <c r="AZ121" s="981" t="s">
        <v>455</v>
      </c>
      <c r="BA121" s="982"/>
      <c r="BB121" s="982"/>
      <c r="BC121" s="982"/>
      <c r="BD121" s="982"/>
      <c r="BE121" s="982"/>
      <c r="BF121" s="982"/>
      <c r="BG121" s="982"/>
      <c r="BH121" s="982"/>
      <c r="BI121" s="982"/>
      <c r="BJ121" s="982"/>
      <c r="BK121" s="982"/>
      <c r="BL121" s="982"/>
      <c r="BM121" s="982"/>
      <c r="BN121" s="982"/>
      <c r="BO121" s="982"/>
      <c r="BP121" s="983"/>
      <c r="BQ121" s="951" t="s">
        <v>224</v>
      </c>
      <c r="BR121" s="952"/>
      <c r="BS121" s="952"/>
      <c r="BT121" s="952"/>
      <c r="BU121" s="952"/>
      <c r="BV121" s="952" t="s">
        <v>224</v>
      </c>
      <c r="BW121" s="952"/>
      <c r="BX121" s="952"/>
      <c r="BY121" s="952"/>
      <c r="BZ121" s="952"/>
      <c r="CA121" s="952">
        <v>419957</v>
      </c>
      <c r="CB121" s="952"/>
      <c r="CC121" s="952"/>
      <c r="CD121" s="952"/>
      <c r="CE121" s="952"/>
      <c r="CF121" s="946">
        <v>4.5999999999999996</v>
      </c>
      <c r="CG121" s="947"/>
      <c r="CH121" s="947"/>
      <c r="CI121" s="947"/>
      <c r="CJ121" s="947"/>
      <c r="CK121" s="1042"/>
      <c r="CL121" s="1043"/>
      <c r="CM121" s="1043"/>
      <c r="CN121" s="1043"/>
      <c r="CO121" s="1044"/>
      <c r="CP121" s="1052" t="s">
        <v>398</v>
      </c>
      <c r="CQ121" s="1053"/>
      <c r="CR121" s="1053"/>
      <c r="CS121" s="1053"/>
      <c r="CT121" s="1053"/>
      <c r="CU121" s="1053"/>
      <c r="CV121" s="1053"/>
      <c r="CW121" s="1053"/>
      <c r="CX121" s="1053"/>
      <c r="CY121" s="1053"/>
      <c r="CZ121" s="1053"/>
      <c r="DA121" s="1053"/>
      <c r="DB121" s="1053"/>
      <c r="DC121" s="1053"/>
      <c r="DD121" s="1053"/>
      <c r="DE121" s="1053"/>
      <c r="DF121" s="1054"/>
      <c r="DG121" s="951">
        <v>3297142</v>
      </c>
      <c r="DH121" s="952"/>
      <c r="DI121" s="952"/>
      <c r="DJ121" s="952"/>
      <c r="DK121" s="952"/>
      <c r="DL121" s="952">
        <v>3198628</v>
      </c>
      <c r="DM121" s="952"/>
      <c r="DN121" s="952"/>
      <c r="DO121" s="952"/>
      <c r="DP121" s="952"/>
      <c r="DQ121" s="952">
        <v>3083468</v>
      </c>
      <c r="DR121" s="952"/>
      <c r="DS121" s="952"/>
      <c r="DT121" s="952"/>
      <c r="DU121" s="952"/>
      <c r="DV121" s="953">
        <v>33.799999999999997</v>
      </c>
      <c r="DW121" s="953"/>
      <c r="DX121" s="953"/>
      <c r="DY121" s="953"/>
      <c r="DZ121" s="954"/>
    </row>
    <row r="122" spans="1:130" s="226" customFormat="1" ht="26.25" customHeight="1">
      <c r="A122" s="1091"/>
      <c r="B122" s="978"/>
      <c r="C122" s="948" t="s">
        <v>437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224</v>
      </c>
      <c r="AB122" s="991"/>
      <c r="AC122" s="991"/>
      <c r="AD122" s="991"/>
      <c r="AE122" s="992"/>
      <c r="AF122" s="993" t="s">
        <v>224</v>
      </c>
      <c r="AG122" s="991"/>
      <c r="AH122" s="991"/>
      <c r="AI122" s="991"/>
      <c r="AJ122" s="992"/>
      <c r="AK122" s="993" t="s">
        <v>224</v>
      </c>
      <c r="AL122" s="991"/>
      <c r="AM122" s="991"/>
      <c r="AN122" s="991"/>
      <c r="AO122" s="992"/>
      <c r="AP122" s="994" t="s">
        <v>224</v>
      </c>
      <c r="AQ122" s="995"/>
      <c r="AR122" s="995"/>
      <c r="AS122" s="995"/>
      <c r="AT122" s="996"/>
      <c r="AU122" s="1024"/>
      <c r="AV122" s="1025"/>
      <c r="AW122" s="1025"/>
      <c r="AX122" s="1025"/>
      <c r="AY122" s="1026"/>
      <c r="AZ122" s="1006" t="s">
        <v>456</v>
      </c>
      <c r="BA122" s="997"/>
      <c r="BB122" s="997"/>
      <c r="BC122" s="997"/>
      <c r="BD122" s="997"/>
      <c r="BE122" s="997"/>
      <c r="BF122" s="997"/>
      <c r="BG122" s="997"/>
      <c r="BH122" s="997"/>
      <c r="BI122" s="997"/>
      <c r="BJ122" s="997"/>
      <c r="BK122" s="997"/>
      <c r="BL122" s="997"/>
      <c r="BM122" s="997"/>
      <c r="BN122" s="997"/>
      <c r="BO122" s="997"/>
      <c r="BP122" s="998"/>
      <c r="BQ122" s="1029">
        <v>20070481</v>
      </c>
      <c r="BR122" s="1030"/>
      <c r="BS122" s="1030"/>
      <c r="BT122" s="1030"/>
      <c r="BU122" s="1030"/>
      <c r="BV122" s="1030">
        <v>21291011</v>
      </c>
      <c r="BW122" s="1030"/>
      <c r="BX122" s="1030"/>
      <c r="BY122" s="1030"/>
      <c r="BZ122" s="1030"/>
      <c r="CA122" s="1030">
        <v>21020203</v>
      </c>
      <c r="CB122" s="1030"/>
      <c r="CC122" s="1030"/>
      <c r="CD122" s="1030"/>
      <c r="CE122" s="1030"/>
      <c r="CF122" s="1050">
        <v>230.4</v>
      </c>
      <c r="CG122" s="1051"/>
      <c r="CH122" s="1051"/>
      <c r="CI122" s="1051"/>
      <c r="CJ122" s="1051"/>
      <c r="CK122" s="1042"/>
      <c r="CL122" s="1043"/>
      <c r="CM122" s="1043"/>
      <c r="CN122" s="1043"/>
      <c r="CO122" s="1044"/>
      <c r="CP122" s="1052" t="s">
        <v>457</v>
      </c>
      <c r="CQ122" s="1053"/>
      <c r="CR122" s="1053"/>
      <c r="CS122" s="1053"/>
      <c r="CT122" s="1053"/>
      <c r="CU122" s="1053"/>
      <c r="CV122" s="1053"/>
      <c r="CW122" s="1053"/>
      <c r="CX122" s="1053"/>
      <c r="CY122" s="1053"/>
      <c r="CZ122" s="1053"/>
      <c r="DA122" s="1053"/>
      <c r="DB122" s="1053"/>
      <c r="DC122" s="1053"/>
      <c r="DD122" s="1053"/>
      <c r="DE122" s="1053"/>
      <c r="DF122" s="1054"/>
      <c r="DG122" s="951">
        <v>2216971</v>
      </c>
      <c r="DH122" s="952"/>
      <c r="DI122" s="952"/>
      <c r="DJ122" s="952"/>
      <c r="DK122" s="952"/>
      <c r="DL122" s="952">
        <v>3227051</v>
      </c>
      <c r="DM122" s="952"/>
      <c r="DN122" s="952"/>
      <c r="DO122" s="952"/>
      <c r="DP122" s="952"/>
      <c r="DQ122" s="952">
        <v>2952877</v>
      </c>
      <c r="DR122" s="952"/>
      <c r="DS122" s="952"/>
      <c r="DT122" s="952"/>
      <c r="DU122" s="952"/>
      <c r="DV122" s="953">
        <v>32.4</v>
      </c>
      <c r="DW122" s="953"/>
      <c r="DX122" s="953"/>
      <c r="DY122" s="953"/>
      <c r="DZ122" s="954"/>
    </row>
    <row r="123" spans="1:130" s="226" customFormat="1" ht="26.25" customHeight="1">
      <c r="A123" s="1091"/>
      <c r="B123" s="978"/>
      <c r="C123" s="948" t="s">
        <v>443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1785</v>
      </c>
      <c r="AB123" s="991"/>
      <c r="AC123" s="991"/>
      <c r="AD123" s="991"/>
      <c r="AE123" s="992"/>
      <c r="AF123" s="993">
        <v>1747</v>
      </c>
      <c r="AG123" s="991"/>
      <c r="AH123" s="991"/>
      <c r="AI123" s="991"/>
      <c r="AJ123" s="992"/>
      <c r="AK123" s="993">
        <v>709</v>
      </c>
      <c r="AL123" s="991"/>
      <c r="AM123" s="991"/>
      <c r="AN123" s="991"/>
      <c r="AO123" s="992"/>
      <c r="AP123" s="994">
        <v>0</v>
      </c>
      <c r="AQ123" s="995"/>
      <c r="AR123" s="995"/>
      <c r="AS123" s="995"/>
      <c r="AT123" s="996"/>
      <c r="AU123" s="1027"/>
      <c r="AV123" s="1028"/>
      <c r="AW123" s="1028"/>
      <c r="AX123" s="1028"/>
      <c r="AY123" s="1028"/>
      <c r="AZ123" s="257" t="s">
        <v>177</v>
      </c>
      <c r="BA123" s="257"/>
      <c r="BB123" s="257"/>
      <c r="BC123" s="257"/>
      <c r="BD123" s="257"/>
      <c r="BE123" s="257"/>
      <c r="BF123" s="257"/>
      <c r="BG123" s="257"/>
      <c r="BH123" s="257"/>
      <c r="BI123" s="257"/>
      <c r="BJ123" s="257"/>
      <c r="BK123" s="257"/>
      <c r="BL123" s="257"/>
      <c r="BM123" s="257"/>
      <c r="BN123" s="257"/>
      <c r="BO123" s="1007" t="s">
        <v>458</v>
      </c>
      <c r="BP123" s="1038"/>
      <c r="BQ123" s="1097">
        <v>29160146</v>
      </c>
      <c r="BR123" s="1098"/>
      <c r="BS123" s="1098"/>
      <c r="BT123" s="1098"/>
      <c r="BU123" s="1098"/>
      <c r="BV123" s="1098">
        <v>30803502</v>
      </c>
      <c r="BW123" s="1098"/>
      <c r="BX123" s="1098"/>
      <c r="BY123" s="1098"/>
      <c r="BZ123" s="1098"/>
      <c r="CA123" s="1098">
        <v>31912273</v>
      </c>
      <c r="CB123" s="1098"/>
      <c r="CC123" s="1098"/>
      <c r="CD123" s="1098"/>
      <c r="CE123" s="1098"/>
      <c r="CF123" s="1031"/>
      <c r="CG123" s="1032"/>
      <c r="CH123" s="1032"/>
      <c r="CI123" s="1032"/>
      <c r="CJ123" s="1033"/>
      <c r="CK123" s="1042"/>
      <c r="CL123" s="1043"/>
      <c r="CM123" s="1043"/>
      <c r="CN123" s="1043"/>
      <c r="CO123" s="1044"/>
      <c r="CP123" s="1052" t="s">
        <v>399</v>
      </c>
      <c r="CQ123" s="1053"/>
      <c r="CR123" s="1053"/>
      <c r="CS123" s="1053"/>
      <c r="CT123" s="1053"/>
      <c r="CU123" s="1053"/>
      <c r="CV123" s="1053"/>
      <c r="CW123" s="1053"/>
      <c r="CX123" s="1053"/>
      <c r="CY123" s="1053"/>
      <c r="CZ123" s="1053"/>
      <c r="DA123" s="1053"/>
      <c r="DB123" s="1053"/>
      <c r="DC123" s="1053"/>
      <c r="DD123" s="1053"/>
      <c r="DE123" s="1053"/>
      <c r="DF123" s="1054"/>
      <c r="DG123" s="990">
        <v>702190</v>
      </c>
      <c r="DH123" s="991"/>
      <c r="DI123" s="991"/>
      <c r="DJ123" s="991"/>
      <c r="DK123" s="992"/>
      <c r="DL123" s="993">
        <v>1213140</v>
      </c>
      <c r="DM123" s="991"/>
      <c r="DN123" s="991"/>
      <c r="DO123" s="991"/>
      <c r="DP123" s="992"/>
      <c r="DQ123" s="993">
        <v>1214455</v>
      </c>
      <c r="DR123" s="991"/>
      <c r="DS123" s="991"/>
      <c r="DT123" s="991"/>
      <c r="DU123" s="992"/>
      <c r="DV123" s="994">
        <v>13.3</v>
      </c>
      <c r="DW123" s="995"/>
      <c r="DX123" s="995"/>
      <c r="DY123" s="995"/>
      <c r="DZ123" s="996"/>
    </row>
    <row r="124" spans="1:130" s="226" customFormat="1" ht="26.25" customHeight="1" thickBot="1">
      <c r="A124" s="1091"/>
      <c r="B124" s="978"/>
      <c r="C124" s="948" t="s">
        <v>446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224</v>
      </c>
      <c r="AB124" s="991"/>
      <c r="AC124" s="991"/>
      <c r="AD124" s="991"/>
      <c r="AE124" s="992"/>
      <c r="AF124" s="993" t="s">
        <v>224</v>
      </c>
      <c r="AG124" s="991"/>
      <c r="AH124" s="991"/>
      <c r="AI124" s="991"/>
      <c r="AJ124" s="992"/>
      <c r="AK124" s="993" t="s">
        <v>224</v>
      </c>
      <c r="AL124" s="991"/>
      <c r="AM124" s="991"/>
      <c r="AN124" s="991"/>
      <c r="AO124" s="992"/>
      <c r="AP124" s="994" t="s">
        <v>224</v>
      </c>
      <c r="AQ124" s="995"/>
      <c r="AR124" s="995"/>
      <c r="AS124" s="995"/>
      <c r="AT124" s="996"/>
      <c r="AU124" s="1093" t="s">
        <v>459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82.1</v>
      </c>
      <c r="BR124" s="1060"/>
      <c r="BS124" s="1060"/>
      <c r="BT124" s="1060"/>
      <c r="BU124" s="1060"/>
      <c r="BV124" s="1060">
        <v>113</v>
      </c>
      <c r="BW124" s="1060"/>
      <c r="BX124" s="1060"/>
      <c r="BY124" s="1060"/>
      <c r="BZ124" s="1060"/>
      <c r="CA124" s="1060">
        <v>95</v>
      </c>
      <c r="CB124" s="1060"/>
      <c r="CC124" s="1060"/>
      <c r="CD124" s="1060"/>
      <c r="CE124" s="1060"/>
      <c r="CF124" s="1061"/>
      <c r="CG124" s="1062"/>
      <c r="CH124" s="1062"/>
      <c r="CI124" s="1062"/>
      <c r="CJ124" s="1063"/>
      <c r="CK124" s="1045"/>
      <c r="CL124" s="1045"/>
      <c r="CM124" s="1045"/>
      <c r="CN124" s="1045"/>
      <c r="CO124" s="1046"/>
      <c r="CP124" s="1052" t="s">
        <v>460</v>
      </c>
      <c r="CQ124" s="1053"/>
      <c r="CR124" s="1053"/>
      <c r="CS124" s="1053"/>
      <c r="CT124" s="1053"/>
      <c r="CU124" s="1053"/>
      <c r="CV124" s="1053"/>
      <c r="CW124" s="1053"/>
      <c r="CX124" s="1053"/>
      <c r="CY124" s="1053"/>
      <c r="CZ124" s="1053"/>
      <c r="DA124" s="1053"/>
      <c r="DB124" s="1053"/>
      <c r="DC124" s="1053"/>
      <c r="DD124" s="1053"/>
      <c r="DE124" s="1053"/>
      <c r="DF124" s="1054"/>
      <c r="DG124" s="1037">
        <v>203706</v>
      </c>
      <c r="DH124" s="1016"/>
      <c r="DI124" s="1016"/>
      <c r="DJ124" s="1016"/>
      <c r="DK124" s="1017"/>
      <c r="DL124" s="1015" t="s">
        <v>224</v>
      </c>
      <c r="DM124" s="1016"/>
      <c r="DN124" s="1016"/>
      <c r="DO124" s="1016"/>
      <c r="DP124" s="1017"/>
      <c r="DQ124" s="1015" t="s">
        <v>224</v>
      </c>
      <c r="DR124" s="1016"/>
      <c r="DS124" s="1016"/>
      <c r="DT124" s="1016"/>
      <c r="DU124" s="1017"/>
      <c r="DV124" s="1018" t="s">
        <v>224</v>
      </c>
      <c r="DW124" s="1019"/>
      <c r="DX124" s="1019"/>
      <c r="DY124" s="1019"/>
      <c r="DZ124" s="1020"/>
    </row>
    <row r="125" spans="1:130" s="226" customFormat="1" ht="26.25" customHeight="1">
      <c r="A125" s="1091"/>
      <c r="B125" s="978"/>
      <c r="C125" s="948" t="s">
        <v>448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224</v>
      </c>
      <c r="AB125" s="991"/>
      <c r="AC125" s="991"/>
      <c r="AD125" s="991"/>
      <c r="AE125" s="992"/>
      <c r="AF125" s="993" t="s">
        <v>224</v>
      </c>
      <c r="AG125" s="991"/>
      <c r="AH125" s="991"/>
      <c r="AI125" s="991"/>
      <c r="AJ125" s="992"/>
      <c r="AK125" s="993" t="s">
        <v>224</v>
      </c>
      <c r="AL125" s="991"/>
      <c r="AM125" s="991"/>
      <c r="AN125" s="991"/>
      <c r="AO125" s="992"/>
      <c r="AP125" s="994" t="s">
        <v>224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461</v>
      </c>
      <c r="CL125" s="1040"/>
      <c r="CM125" s="1040"/>
      <c r="CN125" s="1040"/>
      <c r="CO125" s="1041"/>
      <c r="CP125" s="972" t="s">
        <v>462</v>
      </c>
      <c r="CQ125" s="921"/>
      <c r="CR125" s="921"/>
      <c r="CS125" s="921"/>
      <c r="CT125" s="921"/>
      <c r="CU125" s="921"/>
      <c r="CV125" s="921"/>
      <c r="CW125" s="921"/>
      <c r="CX125" s="921"/>
      <c r="CY125" s="921"/>
      <c r="CZ125" s="921"/>
      <c r="DA125" s="921"/>
      <c r="DB125" s="921"/>
      <c r="DC125" s="921"/>
      <c r="DD125" s="921"/>
      <c r="DE125" s="921"/>
      <c r="DF125" s="922"/>
      <c r="DG125" s="958" t="s">
        <v>224</v>
      </c>
      <c r="DH125" s="959"/>
      <c r="DI125" s="959"/>
      <c r="DJ125" s="959"/>
      <c r="DK125" s="959"/>
      <c r="DL125" s="959" t="s">
        <v>224</v>
      </c>
      <c r="DM125" s="959"/>
      <c r="DN125" s="959"/>
      <c r="DO125" s="959"/>
      <c r="DP125" s="959"/>
      <c r="DQ125" s="959" t="s">
        <v>224</v>
      </c>
      <c r="DR125" s="959"/>
      <c r="DS125" s="959"/>
      <c r="DT125" s="959"/>
      <c r="DU125" s="959"/>
      <c r="DV125" s="960" t="s">
        <v>224</v>
      </c>
      <c r="DW125" s="960"/>
      <c r="DX125" s="960"/>
      <c r="DY125" s="960"/>
      <c r="DZ125" s="961"/>
    </row>
    <row r="126" spans="1:130" s="226" customFormat="1" ht="26.25" customHeight="1" thickBot="1">
      <c r="A126" s="1091"/>
      <c r="B126" s="978"/>
      <c r="C126" s="948" t="s">
        <v>450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224</v>
      </c>
      <c r="AB126" s="991"/>
      <c r="AC126" s="991"/>
      <c r="AD126" s="991"/>
      <c r="AE126" s="992"/>
      <c r="AF126" s="993" t="s">
        <v>224</v>
      </c>
      <c r="AG126" s="991"/>
      <c r="AH126" s="991"/>
      <c r="AI126" s="991"/>
      <c r="AJ126" s="992"/>
      <c r="AK126" s="993" t="s">
        <v>224</v>
      </c>
      <c r="AL126" s="991"/>
      <c r="AM126" s="991"/>
      <c r="AN126" s="991"/>
      <c r="AO126" s="992"/>
      <c r="AP126" s="994" t="s">
        <v>224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463</v>
      </c>
      <c r="CQ126" s="982"/>
      <c r="CR126" s="982"/>
      <c r="CS126" s="982"/>
      <c r="CT126" s="982"/>
      <c r="CU126" s="982"/>
      <c r="CV126" s="982"/>
      <c r="CW126" s="982"/>
      <c r="CX126" s="982"/>
      <c r="CY126" s="982"/>
      <c r="CZ126" s="982"/>
      <c r="DA126" s="982"/>
      <c r="DB126" s="982"/>
      <c r="DC126" s="982"/>
      <c r="DD126" s="982"/>
      <c r="DE126" s="982"/>
      <c r="DF126" s="983"/>
      <c r="DG126" s="951" t="s">
        <v>224</v>
      </c>
      <c r="DH126" s="952"/>
      <c r="DI126" s="952"/>
      <c r="DJ126" s="952"/>
      <c r="DK126" s="952"/>
      <c r="DL126" s="952" t="s">
        <v>224</v>
      </c>
      <c r="DM126" s="952"/>
      <c r="DN126" s="952"/>
      <c r="DO126" s="952"/>
      <c r="DP126" s="952"/>
      <c r="DQ126" s="952" t="s">
        <v>224</v>
      </c>
      <c r="DR126" s="952"/>
      <c r="DS126" s="952"/>
      <c r="DT126" s="952"/>
      <c r="DU126" s="952"/>
      <c r="DV126" s="953" t="s">
        <v>224</v>
      </c>
      <c r="DW126" s="953"/>
      <c r="DX126" s="953"/>
      <c r="DY126" s="953"/>
      <c r="DZ126" s="954"/>
    </row>
    <row r="127" spans="1:130" s="226" customFormat="1" ht="26.25" customHeight="1">
      <c r="A127" s="1092"/>
      <c r="B127" s="980"/>
      <c r="C127" s="1034" t="s">
        <v>464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63309</v>
      </c>
      <c r="AB127" s="991"/>
      <c r="AC127" s="991"/>
      <c r="AD127" s="991"/>
      <c r="AE127" s="992"/>
      <c r="AF127" s="993">
        <v>39965</v>
      </c>
      <c r="AG127" s="991"/>
      <c r="AH127" s="991"/>
      <c r="AI127" s="991"/>
      <c r="AJ127" s="992"/>
      <c r="AK127" s="993">
        <v>32180</v>
      </c>
      <c r="AL127" s="991"/>
      <c r="AM127" s="991"/>
      <c r="AN127" s="991"/>
      <c r="AO127" s="992"/>
      <c r="AP127" s="994">
        <v>0.4</v>
      </c>
      <c r="AQ127" s="995"/>
      <c r="AR127" s="995"/>
      <c r="AS127" s="995"/>
      <c r="AT127" s="996"/>
      <c r="AU127" s="262"/>
      <c r="AV127" s="262"/>
      <c r="AW127" s="262"/>
      <c r="AX127" s="1064" t="s">
        <v>465</v>
      </c>
      <c r="AY127" s="1065"/>
      <c r="AZ127" s="1065"/>
      <c r="BA127" s="1065"/>
      <c r="BB127" s="1065"/>
      <c r="BC127" s="1065"/>
      <c r="BD127" s="1065"/>
      <c r="BE127" s="1066"/>
      <c r="BF127" s="1067" t="s">
        <v>466</v>
      </c>
      <c r="BG127" s="1065"/>
      <c r="BH127" s="1065"/>
      <c r="BI127" s="1065"/>
      <c r="BJ127" s="1065"/>
      <c r="BK127" s="1065"/>
      <c r="BL127" s="1066"/>
      <c r="BM127" s="1067" t="s">
        <v>467</v>
      </c>
      <c r="BN127" s="1065"/>
      <c r="BO127" s="1065"/>
      <c r="BP127" s="1065"/>
      <c r="BQ127" s="1065"/>
      <c r="BR127" s="1065"/>
      <c r="BS127" s="1066"/>
      <c r="BT127" s="1067" t="s">
        <v>468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469</v>
      </c>
      <c r="CQ127" s="982"/>
      <c r="CR127" s="982"/>
      <c r="CS127" s="982"/>
      <c r="CT127" s="982"/>
      <c r="CU127" s="982"/>
      <c r="CV127" s="982"/>
      <c r="CW127" s="982"/>
      <c r="CX127" s="982"/>
      <c r="CY127" s="982"/>
      <c r="CZ127" s="982"/>
      <c r="DA127" s="982"/>
      <c r="DB127" s="982"/>
      <c r="DC127" s="982"/>
      <c r="DD127" s="982"/>
      <c r="DE127" s="982"/>
      <c r="DF127" s="983"/>
      <c r="DG127" s="951" t="s">
        <v>224</v>
      </c>
      <c r="DH127" s="952"/>
      <c r="DI127" s="952"/>
      <c r="DJ127" s="952"/>
      <c r="DK127" s="952"/>
      <c r="DL127" s="952" t="s">
        <v>224</v>
      </c>
      <c r="DM127" s="952"/>
      <c r="DN127" s="952"/>
      <c r="DO127" s="952"/>
      <c r="DP127" s="952"/>
      <c r="DQ127" s="952" t="s">
        <v>224</v>
      </c>
      <c r="DR127" s="952"/>
      <c r="DS127" s="952"/>
      <c r="DT127" s="952"/>
      <c r="DU127" s="952"/>
      <c r="DV127" s="953" t="s">
        <v>224</v>
      </c>
      <c r="DW127" s="953"/>
      <c r="DX127" s="953"/>
      <c r="DY127" s="953"/>
      <c r="DZ127" s="954"/>
    </row>
    <row r="128" spans="1:130" s="226" customFormat="1" ht="26.25" customHeight="1" thickBot="1">
      <c r="A128" s="1075" t="s">
        <v>470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471</v>
      </c>
      <c r="X128" s="1077"/>
      <c r="Y128" s="1077"/>
      <c r="Z128" s="1078"/>
      <c r="AA128" s="1079" t="s">
        <v>224</v>
      </c>
      <c r="AB128" s="1080"/>
      <c r="AC128" s="1080"/>
      <c r="AD128" s="1080"/>
      <c r="AE128" s="1081"/>
      <c r="AF128" s="1082" t="s">
        <v>224</v>
      </c>
      <c r="AG128" s="1080"/>
      <c r="AH128" s="1080"/>
      <c r="AI128" s="1080"/>
      <c r="AJ128" s="1081"/>
      <c r="AK128" s="1082">
        <v>5680</v>
      </c>
      <c r="AL128" s="1080"/>
      <c r="AM128" s="1080"/>
      <c r="AN128" s="1080"/>
      <c r="AO128" s="1081"/>
      <c r="AP128" s="1083"/>
      <c r="AQ128" s="1084"/>
      <c r="AR128" s="1084"/>
      <c r="AS128" s="1084"/>
      <c r="AT128" s="1085"/>
      <c r="AU128" s="262"/>
      <c r="AV128" s="262"/>
      <c r="AW128" s="262"/>
      <c r="AX128" s="920" t="s">
        <v>472</v>
      </c>
      <c r="AY128" s="921"/>
      <c r="AZ128" s="921"/>
      <c r="BA128" s="921"/>
      <c r="BB128" s="921"/>
      <c r="BC128" s="921"/>
      <c r="BD128" s="921"/>
      <c r="BE128" s="922"/>
      <c r="BF128" s="1086" t="s">
        <v>224</v>
      </c>
      <c r="BG128" s="1087"/>
      <c r="BH128" s="1087"/>
      <c r="BI128" s="1087"/>
      <c r="BJ128" s="1087"/>
      <c r="BK128" s="1087"/>
      <c r="BL128" s="1088"/>
      <c r="BM128" s="1086">
        <v>13.19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473</v>
      </c>
      <c r="CQ128" s="1069"/>
      <c r="CR128" s="1069"/>
      <c r="CS128" s="1069"/>
      <c r="CT128" s="1069"/>
      <c r="CU128" s="1069"/>
      <c r="CV128" s="1069"/>
      <c r="CW128" s="1069"/>
      <c r="CX128" s="1069"/>
      <c r="CY128" s="1069"/>
      <c r="CZ128" s="1069"/>
      <c r="DA128" s="1069"/>
      <c r="DB128" s="1069"/>
      <c r="DC128" s="1069"/>
      <c r="DD128" s="1069"/>
      <c r="DE128" s="1069"/>
      <c r="DF128" s="1070"/>
      <c r="DG128" s="1071" t="s">
        <v>224</v>
      </c>
      <c r="DH128" s="1072"/>
      <c r="DI128" s="1072"/>
      <c r="DJ128" s="1072"/>
      <c r="DK128" s="1072"/>
      <c r="DL128" s="1072" t="s">
        <v>224</v>
      </c>
      <c r="DM128" s="1072"/>
      <c r="DN128" s="1072"/>
      <c r="DO128" s="1072"/>
      <c r="DP128" s="1072"/>
      <c r="DQ128" s="1072" t="s">
        <v>224</v>
      </c>
      <c r="DR128" s="1072"/>
      <c r="DS128" s="1072"/>
      <c r="DT128" s="1072"/>
      <c r="DU128" s="1072"/>
      <c r="DV128" s="1073" t="s">
        <v>224</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474</v>
      </c>
      <c r="X129" s="1106"/>
      <c r="Y129" s="1106"/>
      <c r="Z129" s="1107"/>
      <c r="AA129" s="990">
        <v>11354478</v>
      </c>
      <c r="AB129" s="991"/>
      <c r="AC129" s="991"/>
      <c r="AD129" s="991"/>
      <c r="AE129" s="992"/>
      <c r="AF129" s="993">
        <v>10955642</v>
      </c>
      <c r="AG129" s="991"/>
      <c r="AH129" s="991"/>
      <c r="AI129" s="991"/>
      <c r="AJ129" s="992"/>
      <c r="AK129" s="993">
        <v>10958052</v>
      </c>
      <c r="AL129" s="991"/>
      <c r="AM129" s="991"/>
      <c r="AN129" s="991"/>
      <c r="AO129" s="992"/>
      <c r="AP129" s="1108"/>
      <c r="AQ129" s="1109"/>
      <c r="AR129" s="1109"/>
      <c r="AS129" s="1109"/>
      <c r="AT129" s="1110"/>
      <c r="AU129" s="264"/>
      <c r="AV129" s="264"/>
      <c r="AW129" s="264"/>
      <c r="AX129" s="1099" t="s">
        <v>475</v>
      </c>
      <c r="AY129" s="982"/>
      <c r="AZ129" s="982"/>
      <c r="BA129" s="982"/>
      <c r="BB129" s="982"/>
      <c r="BC129" s="982"/>
      <c r="BD129" s="982"/>
      <c r="BE129" s="983"/>
      <c r="BF129" s="1100" t="s">
        <v>224</v>
      </c>
      <c r="BG129" s="1101"/>
      <c r="BH129" s="1101"/>
      <c r="BI129" s="1101"/>
      <c r="BJ129" s="1101"/>
      <c r="BK129" s="1101"/>
      <c r="BL129" s="1102"/>
      <c r="BM129" s="1100">
        <v>18.190000000000001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477</v>
      </c>
      <c r="X130" s="1106"/>
      <c r="Y130" s="1106"/>
      <c r="Z130" s="1107"/>
      <c r="AA130" s="990">
        <v>1903973</v>
      </c>
      <c r="AB130" s="991"/>
      <c r="AC130" s="991"/>
      <c r="AD130" s="991"/>
      <c r="AE130" s="992"/>
      <c r="AF130" s="993">
        <v>1853247</v>
      </c>
      <c r="AG130" s="991"/>
      <c r="AH130" s="991"/>
      <c r="AI130" s="991"/>
      <c r="AJ130" s="992"/>
      <c r="AK130" s="993">
        <v>1832874</v>
      </c>
      <c r="AL130" s="991"/>
      <c r="AM130" s="991"/>
      <c r="AN130" s="991"/>
      <c r="AO130" s="992"/>
      <c r="AP130" s="1108"/>
      <c r="AQ130" s="1109"/>
      <c r="AR130" s="1109"/>
      <c r="AS130" s="1109"/>
      <c r="AT130" s="1110"/>
      <c r="AU130" s="264"/>
      <c r="AV130" s="264"/>
      <c r="AW130" s="264"/>
      <c r="AX130" s="1099" t="s">
        <v>478</v>
      </c>
      <c r="AY130" s="982"/>
      <c r="AZ130" s="982"/>
      <c r="BA130" s="982"/>
      <c r="BB130" s="982"/>
      <c r="BC130" s="982"/>
      <c r="BD130" s="982"/>
      <c r="BE130" s="983"/>
      <c r="BF130" s="1136">
        <v>10.8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479</v>
      </c>
      <c r="X131" s="1144"/>
      <c r="Y131" s="1144"/>
      <c r="Z131" s="1145"/>
      <c r="AA131" s="1037">
        <v>9450505</v>
      </c>
      <c r="AB131" s="1016"/>
      <c r="AC131" s="1016"/>
      <c r="AD131" s="1016"/>
      <c r="AE131" s="1017"/>
      <c r="AF131" s="1015">
        <v>9102395</v>
      </c>
      <c r="AG131" s="1016"/>
      <c r="AH131" s="1016"/>
      <c r="AI131" s="1016"/>
      <c r="AJ131" s="1017"/>
      <c r="AK131" s="1015">
        <v>9125178</v>
      </c>
      <c r="AL131" s="1016"/>
      <c r="AM131" s="1016"/>
      <c r="AN131" s="1016"/>
      <c r="AO131" s="1017"/>
      <c r="AP131" s="1146"/>
      <c r="AQ131" s="1147"/>
      <c r="AR131" s="1147"/>
      <c r="AS131" s="1147"/>
      <c r="AT131" s="1148"/>
      <c r="AU131" s="264"/>
      <c r="AV131" s="264"/>
      <c r="AW131" s="264"/>
      <c r="AX131" s="1118" t="s">
        <v>480</v>
      </c>
      <c r="AY131" s="1069"/>
      <c r="AZ131" s="1069"/>
      <c r="BA131" s="1069"/>
      <c r="BB131" s="1069"/>
      <c r="BC131" s="1069"/>
      <c r="BD131" s="1069"/>
      <c r="BE131" s="1070"/>
      <c r="BF131" s="1119">
        <v>95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482</v>
      </c>
      <c r="W132" s="1129"/>
      <c r="X132" s="1129"/>
      <c r="Y132" s="1129"/>
      <c r="Z132" s="1130"/>
      <c r="AA132" s="1131">
        <v>8.1246557720000006</v>
      </c>
      <c r="AB132" s="1132"/>
      <c r="AC132" s="1132"/>
      <c r="AD132" s="1132"/>
      <c r="AE132" s="1133"/>
      <c r="AF132" s="1134">
        <v>12.190714639999999</v>
      </c>
      <c r="AG132" s="1132"/>
      <c r="AH132" s="1132"/>
      <c r="AI132" s="1132"/>
      <c r="AJ132" s="1133"/>
      <c r="AK132" s="1134">
        <v>12.127138779999999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483</v>
      </c>
      <c r="W133" s="1112"/>
      <c r="X133" s="1112"/>
      <c r="Y133" s="1112"/>
      <c r="Z133" s="1113"/>
      <c r="AA133" s="1114">
        <v>10.9</v>
      </c>
      <c r="AB133" s="1115"/>
      <c r="AC133" s="1115"/>
      <c r="AD133" s="1115"/>
      <c r="AE133" s="1116"/>
      <c r="AF133" s="1114">
        <v>10.6</v>
      </c>
      <c r="AG133" s="1115"/>
      <c r="AH133" s="1115"/>
      <c r="AI133" s="1115"/>
      <c r="AJ133" s="1116"/>
      <c r="AK133" s="1114">
        <v>10.8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S+7e95YIGavDuCJa7plMzzXSOZFM9bPUToB3TqP715FsXd/8h//1yUyFzmfe/Kao7OqjOrvVsRFN71DKet5Q==" saltValue="F1+flzOXEuTXNaeBjdRK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4LD+uvMNoYyxwJX1bF04FfxywTFnBh+obR/cUFZGSWFM6voyyDoKeYoezwR7sQywZ1LUMjRW8fZYh2OA6DE0A==" saltValue="aKNhYgzyy+WS6NdTb7Fv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Zakkv3MhjGQetPVBeQ0TAJz7PO/qNO4ciSXGIjg64eMWVgq4vLyRRKT7pYfQIvZ/lLzgA3Rdnrh9Og2VoOizA==" saltValue="2RQdUdYzYeCyMbI4SmUX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492</v>
      </c>
      <c r="AL9" s="1155"/>
      <c r="AM9" s="1155"/>
      <c r="AN9" s="1156"/>
      <c r="AO9" s="292">
        <v>3348138</v>
      </c>
      <c r="AP9" s="292">
        <v>89849</v>
      </c>
      <c r="AQ9" s="293">
        <v>69000</v>
      </c>
      <c r="AR9" s="294">
        <v>30.2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493</v>
      </c>
      <c r="AL10" s="1155"/>
      <c r="AM10" s="1155"/>
      <c r="AN10" s="1156"/>
      <c r="AO10" s="295">
        <v>113535</v>
      </c>
      <c r="AP10" s="295">
        <v>3047</v>
      </c>
      <c r="AQ10" s="296">
        <v>7980</v>
      </c>
      <c r="AR10" s="297">
        <v>-61.8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494</v>
      </c>
      <c r="AL11" s="1155"/>
      <c r="AM11" s="1155"/>
      <c r="AN11" s="1156"/>
      <c r="AO11" s="295">
        <v>607903</v>
      </c>
      <c r="AP11" s="295">
        <v>16313</v>
      </c>
      <c r="AQ11" s="296">
        <v>8263</v>
      </c>
      <c r="AR11" s="297">
        <v>97.4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495</v>
      </c>
      <c r="AL12" s="1155"/>
      <c r="AM12" s="1155"/>
      <c r="AN12" s="1156"/>
      <c r="AO12" s="295" t="s">
        <v>496</v>
      </c>
      <c r="AP12" s="295" t="s">
        <v>496</v>
      </c>
      <c r="AQ12" s="296">
        <v>1174</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497</v>
      </c>
      <c r="AL13" s="1155"/>
      <c r="AM13" s="1155"/>
      <c r="AN13" s="1156"/>
      <c r="AO13" s="295" t="s">
        <v>496</v>
      </c>
      <c r="AP13" s="295" t="s">
        <v>496</v>
      </c>
      <c r="AQ13" s="296">
        <v>18</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498</v>
      </c>
      <c r="AL14" s="1155"/>
      <c r="AM14" s="1155"/>
      <c r="AN14" s="1156"/>
      <c r="AO14" s="295">
        <v>106780</v>
      </c>
      <c r="AP14" s="295">
        <v>2866</v>
      </c>
      <c r="AQ14" s="296">
        <v>2909</v>
      </c>
      <c r="AR14" s="297">
        <v>-1.5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499</v>
      </c>
      <c r="AL15" s="1155"/>
      <c r="AM15" s="1155"/>
      <c r="AN15" s="1156"/>
      <c r="AO15" s="295">
        <v>26437</v>
      </c>
      <c r="AP15" s="295">
        <v>709</v>
      </c>
      <c r="AQ15" s="296">
        <v>1519</v>
      </c>
      <c r="AR15" s="297">
        <v>-53.3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500</v>
      </c>
      <c r="AL16" s="1158"/>
      <c r="AM16" s="1158"/>
      <c r="AN16" s="1159"/>
      <c r="AO16" s="295">
        <v>-391073</v>
      </c>
      <c r="AP16" s="295">
        <v>-10495</v>
      </c>
      <c r="AQ16" s="296">
        <v>-6242</v>
      </c>
      <c r="AR16" s="297">
        <v>68.099999999999994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177</v>
      </c>
      <c r="AL17" s="1158"/>
      <c r="AM17" s="1158"/>
      <c r="AN17" s="1159"/>
      <c r="AO17" s="295">
        <v>3811720</v>
      </c>
      <c r="AP17" s="295">
        <v>102290</v>
      </c>
      <c r="AQ17" s="296">
        <v>84621</v>
      </c>
      <c r="AR17" s="297">
        <v>20.9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505</v>
      </c>
      <c r="AL21" s="1150"/>
      <c r="AM21" s="1150"/>
      <c r="AN21" s="1151"/>
      <c r="AO21" s="307">
        <v>9.18</v>
      </c>
      <c r="AP21" s="308">
        <v>8.0399999999999991</v>
      </c>
      <c r="AQ21" s="309">
        <v>1.1399999999999999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506</v>
      </c>
      <c r="AL22" s="1150"/>
      <c r="AM22" s="1150"/>
      <c r="AN22" s="1151"/>
      <c r="AO22" s="312">
        <v>97.1</v>
      </c>
      <c r="AP22" s="313">
        <v>97.7</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511</v>
      </c>
      <c r="AL32" s="1166"/>
      <c r="AM32" s="1166"/>
      <c r="AN32" s="1167"/>
      <c r="AO32" s="322">
        <v>2148491</v>
      </c>
      <c r="AP32" s="322">
        <v>57656</v>
      </c>
      <c r="AQ32" s="323">
        <v>49627</v>
      </c>
      <c r="AR32" s="324">
        <v>16.2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512</v>
      </c>
      <c r="AL33" s="1166"/>
      <c r="AM33" s="1166"/>
      <c r="AN33" s="1167"/>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513</v>
      </c>
      <c r="AL34" s="1166"/>
      <c r="AM34" s="1166"/>
      <c r="AN34" s="1167"/>
      <c r="AO34" s="322" t="s">
        <v>496</v>
      </c>
      <c r="AP34" s="322" t="s">
        <v>496</v>
      </c>
      <c r="AQ34" s="323">
        <v>64</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514</v>
      </c>
      <c r="AL35" s="1166"/>
      <c r="AM35" s="1166"/>
      <c r="AN35" s="1167"/>
      <c r="AO35" s="322">
        <v>605809</v>
      </c>
      <c r="AP35" s="322">
        <v>16257</v>
      </c>
      <c r="AQ35" s="323">
        <v>20466</v>
      </c>
      <c r="AR35" s="324">
        <v>-20.6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515</v>
      </c>
      <c r="AL36" s="1166"/>
      <c r="AM36" s="1166"/>
      <c r="AN36" s="1167"/>
      <c r="AO36" s="322">
        <v>157988</v>
      </c>
      <c r="AP36" s="322">
        <v>4240</v>
      </c>
      <c r="AQ36" s="323">
        <v>2860</v>
      </c>
      <c r="AR36" s="324">
        <v>48.3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516</v>
      </c>
      <c r="AL37" s="1166"/>
      <c r="AM37" s="1166"/>
      <c r="AN37" s="1167"/>
      <c r="AO37" s="322">
        <v>32889</v>
      </c>
      <c r="AP37" s="322">
        <v>883</v>
      </c>
      <c r="AQ37" s="323">
        <v>677</v>
      </c>
      <c r="AR37" s="324">
        <v>30.4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517</v>
      </c>
      <c r="AL38" s="1169"/>
      <c r="AM38" s="1169"/>
      <c r="AN38" s="1170"/>
      <c r="AO38" s="325" t="s">
        <v>496</v>
      </c>
      <c r="AP38" s="325" t="s">
        <v>496</v>
      </c>
      <c r="AQ38" s="326">
        <v>4</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518</v>
      </c>
      <c r="AL39" s="1169"/>
      <c r="AM39" s="1169"/>
      <c r="AN39" s="1170"/>
      <c r="AO39" s="322">
        <v>-5680</v>
      </c>
      <c r="AP39" s="322">
        <v>-152</v>
      </c>
      <c r="AQ39" s="323">
        <v>-4704</v>
      </c>
      <c r="AR39" s="324">
        <v>-96.8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519</v>
      </c>
      <c r="AL40" s="1166"/>
      <c r="AM40" s="1166"/>
      <c r="AN40" s="1167"/>
      <c r="AO40" s="322">
        <v>-1832874</v>
      </c>
      <c r="AP40" s="322">
        <v>-49186</v>
      </c>
      <c r="AQ40" s="323">
        <v>-47177</v>
      </c>
      <c r="AR40" s="324">
        <v>4.3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1106623</v>
      </c>
      <c r="AP41" s="322">
        <v>29697</v>
      </c>
      <c r="AQ41" s="323">
        <v>21817</v>
      </c>
      <c r="AR41" s="324">
        <v>36.1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487</v>
      </c>
      <c r="AN49" s="1162" t="s">
        <v>523</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10497613</v>
      </c>
      <c r="AN51" s="344">
        <v>268248</v>
      </c>
      <c r="AO51" s="345">
        <v>268.5</v>
      </c>
      <c r="AP51" s="346">
        <v>90961</v>
      </c>
      <c r="AQ51" s="347">
        <v>20.100000000000001</v>
      </c>
      <c r="AR51" s="348">
        <v>248.4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1242230</v>
      </c>
      <c r="AN52" s="352">
        <v>31743</v>
      </c>
      <c r="AO52" s="353">
        <v>249.1</v>
      </c>
      <c r="AP52" s="354">
        <v>37720</v>
      </c>
      <c r="AQ52" s="355">
        <v>7.1</v>
      </c>
      <c r="AR52" s="356">
        <v>242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17914014</v>
      </c>
      <c r="AN53" s="344">
        <v>460562</v>
      </c>
      <c r="AO53" s="345">
        <v>71.7</v>
      </c>
      <c r="AP53" s="346">
        <v>106614</v>
      </c>
      <c r="AQ53" s="347">
        <v>17.2</v>
      </c>
      <c r="AR53" s="348">
        <v>54.5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650497</v>
      </c>
      <c r="AN54" s="352">
        <v>16724</v>
      </c>
      <c r="AO54" s="353">
        <v>-47.3</v>
      </c>
      <c r="AP54" s="354">
        <v>45545</v>
      </c>
      <c r="AQ54" s="355">
        <v>20.7</v>
      </c>
      <c r="AR54" s="356">
        <v>-68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18118071</v>
      </c>
      <c r="AN55" s="344">
        <v>471567</v>
      </c>
      <c r="AO55" s="345">
        <v>2.4</v>
      </c>
      <c r="AP55" s="346">
        <v>85459</v>
      </c>
      <c r="AQ55" s="347">
        <v>-19.8</v>
      </c>
      <c r="AR55" s="348">
        <v>22.2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844933</v>
      </c>
      <c r="AN56" s="352">
        <v>21991</v>
      </c>
      <c r="AO56" s="353">
        <v>31.5</v>
      </c>
      <c r="AP56" s="354">
        <v>44378</v>
      </c>
      <c r="AQ56" s="355">
        <v>-2.6</v>
      </c>
      <c r="AR56" s="356">
        <v>34.1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19375117</v>
      </c>
      <c r="AN57" s="344">
        <v>511338</v>
      </c>
      <c r="AO57" s="345">
        <v>8.4</v>
      </c>
      <c r="AP57" s="346">
        <v>65876</v>
      </c>
      <c r="AQ57" s="347">
        <v>-22.9</v>
      </c>
      <c r="AR57" s="348">
        <v>31.3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2793371</v>
      </c>
      <c r="AN58" s="352">
        <v>73721</v>
      </c>
      <c r="AO58" s="353">
        <v>235.2</v>
      </c>
      <c r="AP58" s="354">
        <v>36484</v>
      </c>
      <c r="AQ58" s="355">
        <v>-17.8</v>
      </c>
      <c r="AR58" s="356">
        <v>253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13102724</v>
      </c>
      <c r="AN59" s="344">
        <v>351619</v>
      </c>
      <c r="AO59" s="345">
        <v>-31.2</v>
      </c>
      <c r="AP59" s="346">
        <v>68468</v>
      </c>
      <c r="AQ59" s="347">
        <v>3.9</v>
      </c>
      <c r="AR59" s="348">
        <v>-35.1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1333396</v>
      </c>
      <c r="AN60" s="352">
        <v>35782</v>
      </c>
      <c r="AO60" s="353">
        <v>-51.5</v>
      </c>
      <c r="AP60" s="354">
        <v>34140</v>
      </c>
      <c r="AQ60" s="355">
        <v>-6.4</v>
      </c>
      <c r="AR60" s="356">
        <v>-45.1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15801508</v>
      </c>
      <c r="AN61" s="359">
        <v>412667</v>
      </c>
      <c r="AO61" s="360">
        <v>64</v>
      </c>
      <c r="AP61" s="361">
        <v>83476</v>
      </c>
      <c r="AQ61" s="362">
        <v>-0.3</v>
      </c>
      <c r="AR61" s="348">
        <v>64.3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1372885</v>
      </c>
      <c r="AN62" s="352">
        <v>35992</v>
      </c>
      <c r="AO62" s="353">
        <v>83.4</v>
      </c>
      <c r="AP62" s="354">
        <v>39653</v>
      </c>
      <c r="AQ62" s="355">
        <v>0.2</v>
      </c>
      <c r="AR62" s="356">
        <v>83.2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5RKLb+YY/sA6ybnCOPrT2Sd8XrazZZZh4lO/yvqf+oD9lYOGqLdRQsUpXjIKe7Ln2YR12dWud5wyOOtEkBg3Qw==" saltValue="Us6sZ9u8lKqnJ5C49AYm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8jTD+0f2+PClxG3KNCCXEaX7gj+EPZU8xVGhabNPTpjIokaV0oPPGn/SywWBxzuAWUmgFrs0GBkOwAC4DzZCA==" saltValue="55WiFZtVSFz1A9nxHg09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election activeCell="AE102" sqref="AE10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KEwoxiL7mgIyR4D2+Fdblm84/Qydrh7Yq5+6PceyweUkHZw9EPh1C2MC+ygfwBdNmi/jqWFY307WpYEFPkOiw==" saltValue="dn+VaF8d2z5ZiPVgmEi8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174" t="s">
        <v>3</v>
      </c>
      <c r="D47" s="1174"/>
      <c r="E47" s="1175"/>
      <c r="F47" s="11">
        <v>63.28</v>
      </c>
      <c r="G47" s="12">
        <v>76.53</v>
      </c>
      <c r="H47" s="12">
        <v>45.65</v>
      </c>
      <c r="I47" s="12">
        <v>47.06</v>
      </c>
      <c r="J47" s="13">
        <v>49.75</v>
      </c>
    </row>
    <row r="48" spans="2:10" ht="57.75" customHeight="1">
      <c r="B48" s="14"/>
      <c r="C48" s="1176" t="s">
        <v>4</v>
      </c>
      <c r="D48" s="1176"/>
      <c r="E48" s="1177"/>
      <c r="F48" s="15">
        <v>34.700000000000003</v>
      </c>
      <c r="G48" s="16">
        <v>33.29</v>
      </c>
      <c r="H48" s="16">
        <v>26.76</v>
      </c>
      <c r="I48" s="16">
        <v>23.11</v>
      </c>
      <c r="J48" s="17">
        <v>12.05</v>
      </c>
    </row>
    <row r="49" spans="2:10" ht="57.75" customHeight="1" thickBot="1">
      <c r="B49" s="18"/>
      <c r="C49" s="1178" t="s">
        <v>5</v>
      </c>
      <c r="D49" s="1178"/>
      <c r="E49" s="1179"/>
      <c r="F49" s="19">
        <v>5.46</v>
      </c>
      <c r="G49" s="20">
        <v>11.98</v>
      </c>
      <c r="H49" s="20" t="s">
        <v>544</v>
      </c>
      <c r="I49" s="20" t="s">
        <v>545</v>
      </c>
      <c r="J49" s="21" t="s">
        <v>546</v>
      </c>
    </row>
    <row r="50" spans="2:10" ht="13.5" customHeight="1"/>
    <row r="51" spans="2:10" ht="13.5" hidden="1" customHeight="1"/>
    <row r="52" spans="2:10" ht="13.5" hidden="1" customHeight="1"/>
    <row r="53" spans="2:10" ht="13.5" hidden="1" customHeight="1"/>
  </sheetData>
  <sheetProtection algorithmName="SHA-512" hashValue="E2nDED7OV2TgUR4L4UzZ3hIAlpRxCumbjdw+in5CaMhbsVNaAd0/oQ3yVwtseTi7W+oiBEz/s6XP3Epf21L6fw==" saltValue="hDMW8QnfkqrvEFZx9Fp1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2019-03-19T02:04:24Z</cp:lastPrinted>
  <dcterms:created xsi:type="dcterms:W3CDTF">2019-02-14T01:21:07Z</dcterms:created>
  <dcterms:modified xsi:type="dcterms:W3CDTF">2019-03-19T02:05:41Z</dcterms:modified>
</cp:coreProperties>
</file>