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AM37" i="9"/>
  <c r="C37" i="9"/>
  <c r="AM36" i="9"/>
  <c r="C36" i="9"/>
  <c r="CO35" i="9"/>
  <c r="CO36" i="9" s="1"/>
  <c r="CO37" i="9" s="1"/>
  <c r="AM35" i="9"/>
  <c r="C35" i="9"/>
  <c r="CO34" i="9"/>
  <c r="BW34" i="9"/>
  <c r="BW35" i="9" s="1"/>
  <c r="BW36" i="9" s="1"/>
  <c r="BW37" i="9" s="1"/>
  <c r="BW38" i="9" s="1"/>
  <c r="BW39" i="9" s="1"/>
  <c r="BW40" i="9" s="1"/>
  <c r="U34" i="9"/>
  <c r="U35" i="9" s="1"/>
  <c r="U36" i="9" s="1"/>
  <c r="U37" i="9" s="1"/>
  <c r="U38" i="9" s="1"/>
  <c r="C34" i="9"/>
  <c r="AM34" i="9" l="1"/>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<sst xmlns="http://schemas.openxmlformats.org/spreadsheetml/2006/main" count="1009" uniqueCount="560">
  <si>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</si>
  <si>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</si>
  <si>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</si>
  <si>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</si>
  <si>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</si>
  <si>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</si>
  <si>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</si>
  <si>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</si>
  <si>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</si>
  <si>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</si>
  <si>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</si>
  <si>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</si>
  <si>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</si>
  <si>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</si>
  <si>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</si>
  <si>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</si>
  <si>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</si>
  <si>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</si>
  <si>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</si>
  <si>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</si>
  <si>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</si>
  <si>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</si>
  <si>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</si>
  <si>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</si>
  <si>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</si>
  <si>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</si>
  <si>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</si>
  <si>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</si>
  <si>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</si>
  <si>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</si>
  <si>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</si>
  <si>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</si>
  <si>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</si>
  <si>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</si>
  <si>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</si>
  <si>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</si>
  <si>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</si>
  <si>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</si>
  <si>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</si>
  <si>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</si>
  <si>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</si>
  <si>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</si>
  <si>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</si>
  <si>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</si>
  <si>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</si>
  <si>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</si>
  <si>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</si>
  <si>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</si>
  <si>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</si>
  <si>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</si>
  <si>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</si>
  <si>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</si>
  <si>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</si>
  <si>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</si>
  <si>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</si>
  <si>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</si>
  <si>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</si>
  <si>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</si>
  <si>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</si>
  <si>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</si>
  <si>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</si>
  <si>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</si>
  <si>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</si>
  <si>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</si>
  <si>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</si>
  <si>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</si>
  <si>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</si>
  <si>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</si>
  <si>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</si>
  <si>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</si>
  <si>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</si>
  <si>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</si>
  <si>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</si>
  <si>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</si>
  <si>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</si>
  <si>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</si>
  <si>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</si>
  <si>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</si>
  <si>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</si>
  <si>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</si>
  <si>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</si>
  <si>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</si>
  <si>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大船渡市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</si>
  <si>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</si>
  <si>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</si>
  <si>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</si>
  <si>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</si>
  <si>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</si>
  <si>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</si>
  <si>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</si>
  <si>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</si>
  <si>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</si>
  <si>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</si>
  <si>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</si>
  <si>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</si>
  <si>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</si>
  <si>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</si>
  <si>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</si>
  <si>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</si>
  <si>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</si>
  <si>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</si>
  <si>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</si>
  <si>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</si>
  <si>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</si>
  <si>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</si>
  <si>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</si>
  <si>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</si>
  <si>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</si>
  <si>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</si>
  <si>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</si>
  <si>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</si>
  <si>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</si>
  <si>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</si>
  <si>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</si>
  <si>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</si>
  <si>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</si>
  <si>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</si>
  <si>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</si>
  <si>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</si>
  <si>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</si>
  <si>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</si>
  <si>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</si>
  <si>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</si>
  <si>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</si>
  <si>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</si>
  <si>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</si>
  <si>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</si>
  <si>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</si>
  <si>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</si>
  <si>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</si>
  <si>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</si>
  <si>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</si>
  <si>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</si>
  <si>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</si>
  <si>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</si>
  <si>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</si>
  <si>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</si>
  <si>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</si>
  <si>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</si>
  <si>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</si>
  <si>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</si>
  <si>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</si>
  <si>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</si>
  <si>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</si>
  <si>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</si>
  <si>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</si>
  <si>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</si>
  <si>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</si>
  <si>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</si>
  <si>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</si>
  <si>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</si>
  <si>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</si>
  <si>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</si>
  <si>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</si>
  <si>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</si>
  <si>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</si>
  <si>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</si>
  <si>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</si>
  <si>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</si>
  <si>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</si>
  <si>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</si>
  <si>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</si>
  <si>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</si>
  <si>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</si>
  <si>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</si>
  <si>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</si>
  <si>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</si>
  <si>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</si>
  <si>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</si>
  <si>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</si>
  <si>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</si>
  <si>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</si>
  <si>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</si>
  <si>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</si>
  <si>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</si>
  <si>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</si>
  <si>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</si>
  <si>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</si>
  <si>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</si>
  <si>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</si>
  <si>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</si>
  <si>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</si>
  <si>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</si>
  <si>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</si>
  <si>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</si>
  <si>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</si>
  <si>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</si>
  <si>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</si>
  <si>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</si>
  <si>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</si>
  <si>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</si>
  <si>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</si>
  <si>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</si>
  <si>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</si>
  <si>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</si>
  <si>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</si>
  <si>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</si>
  <si>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岩手県大船渡市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</si>
  <si>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</si>
  <si>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</si>
  <si>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</si>
  <si>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</si>
  <si>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</si>
  <si>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</si>
  <si>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</si>
  <si>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</si>
  <si>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</si>
  <si>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</si>
  <si>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</si>
  <si>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</si>
  <si>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</si>
  <si>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</si>
  <si>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</si>
  <si>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</si>
  <si>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</si>
  <si>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</si>
  <si>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</si>
  <si>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</si>
  <si>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</si>
  <si>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</si>
  <si>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</si>
  <si>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</si>
  <si>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</si>
  <si>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</si>
  <si>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</si>
  <si>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</si>
  <si>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</si>
  <si>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</si>
  <si>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</si>
  <si>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</si>
  <si>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</si>
  <si>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</si>
  <si>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</si>
  <si>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</si>
  <si>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</si>
  <si>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</si>
  <si>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</si>
  <si>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</si>
  <si>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</si>
  <si>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</si>
  <si>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</si>
  <si>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</si>
  <si>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</si>
  <si>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</si>
  <si>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</si>
  <si>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</si>
  <si>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</si>
  <si>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</si>
  <si>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</si>
  <si>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</si>
  <si>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</si>
  <si>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</si>
  <si>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</si>
  <si>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</si>
  <si>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</si>
  <si>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</si>
  <si>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</si>
  <si>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</si>
  <si>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</si>
  <si>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</si>
  <si>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</si>
  <si>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</si>
  <si>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</si>
  <si>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</si>
  <si>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</si>
  <si>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</si>
  <si>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</si>
  <si>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</si>
  <si>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</si>
  <si>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</si>
  <si>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</si>
  <si>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</si>
  <si>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</si>
  <si>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</si>
  <si>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</si>
  <si>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</si>
  <si>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</si>
  <si>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</si>
  <si>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</si>
  <si>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</si>
  <si>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</si>
  <si>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</si>
  <si>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</si>
  <si>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</si>
  <si>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</si>
  <si>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</si>
  <si>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</si>
  <si>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</si>
  <si>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</si>
  <si>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</si>
  <si>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</si>
  <si>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</si>
  <si>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</si>
  <si>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</si>
  <si>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</si>
  <si>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</si>
  <si>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</si>
  <si>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</si>
  <si>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</si>
  <si>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</si>
  <si>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</si>
  <si>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</si>
  <si>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</si>
  <si>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</si>
  <si>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</si>
  <si>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</si>
  <si>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</si>
  <si>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</si>
  <si>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</si>
  <si>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</si>
  <si>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</si>
  <si>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</si>
  <si>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</si>
  <si>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</si>
  <si>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</si>
  <si>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</si>
  <si>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</si>
  <si>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</si>
  <si>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</si>
  <si>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</si>
  <si>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</si>
  <si>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</si>
  <si>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</si>
  <si>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</si>
  <si>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</si>
  <si>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</si>
  <si>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</si>
  <si>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</si>
  <si>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</si>
  <si>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</si>
  <si>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</si>
  <si>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</si>
  <si>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</si>
  <si>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</si>
  <si>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</si>
  <si>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</si>
  <si>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</si>
  <si>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</si>
  <si>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</si>
  <si>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</si>
  <si>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</si>
  <si>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</si>
  <si>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</si>
  <si>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</si>
  <si>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</si>
  <si>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</si>
  <si>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岩手県大船渡市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</si>
  <si>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</si>
  <si>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</si>
  <si>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</si>
  <si>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</si>
  <si>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</si>
  <si>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</si>
  <si>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</si>
  <si>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</si>
  <si>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</si>
  <si>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</si>
  <si>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</si>
  <si>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</si>
  <si>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</si>
  <si>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</si>
  <si>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</si>
  <si>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</si>
  <si>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</si>
  <si>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</si>
  <si>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</si>
  <si>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</si>
  <si>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</si>
  <si>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</si>
  <si>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</si>
  <si>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</si>
  <si>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</si>
  <si>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</si>
  <si>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</si>
  <si>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</si>
  <si>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</si>
  <si>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</si>
  <si>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</si>
  <si>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</si>
  <si>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</si>
  <si>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介護保険特別会計（介護サービス事業勘定）</t>
    <phoneticPr fontId="5"/>
  </si>
  <si>
    <t>介護保険特別会計（保険事業勘定）</t>
    <phoneticPr fontId="5"/>
  </si>
  <si>
    <t>後期高齢者医療特別会計</t>
    <phoneticPr fontId="5"/>
  </si>
  <si>
    <t>国民健康保険特別会計（事業勘定）</t>
    <phoneticPr fontId="5"/>
  </si>
  <si>
    <t>国民健康保険特別会計（診療施設勘定）</t>
    <phoneticPr fontId="5"/>
  </si>
  <si>
    <t>水道事業会計</t>
    <phoneticPr fontId="5"/>
  </si>
  <si>
    <t>法適用企業</t>
    <phoneticPr fontId="5"/>
  </si>
  <si>
    <t>魚市場事業特別会計</t>
    <phoneticPr fontId="5"/>
  </si>
  <si>
    <t>法非適用企業</t>
    <phoneticPr fontId="5"/>
  </si>
  <si>
    <t>簡易水道事業特別会計</t>
    <phoneticPr fontId="5"/>
  </si>
  <si>
    <t>漁業集落排水事業特別会計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</si>
  <si>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</si>
  <si>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</si>
  <si>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</si>
  <si>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</si>
  <si>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</si>
  <si>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</si>
  <si>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</si>
  <si>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</si>
  <si>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</si>
  <si>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</si>
  <si>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</si>
  <si>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</si>
  <si>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</si>
  <si>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</si>
  <si>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</si>
  <si>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</si>
  <si>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</si>
  <si>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</si>
  <si>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</si>
  <si>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</si>
  <si>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</si>
  <si>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</si>
  <si>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</si>
  <si>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</si>
  <si>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</si>
  <si>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</si>
  <si>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</si>
  <si>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</si>
  <si>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</si>
  <si>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</si>
  <si>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</si>
  <si>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</si>
  <si>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</si>
  <si>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</si>
  <si>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</si>
  <si>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</si>
  <si>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</si>
  <si>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</si>
  <si>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</si>
  <si>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</si>
  <si>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</si>
  <si>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</si>
  <si>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</si>
  <si>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</si>
  <si>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</si>
  <si>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</si>
  <si>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</si>
  <si>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</si>
  <si>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</si>
  <si>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</si>
  <si>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</si>
  <si>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</si>
  <si>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</si>
  <si>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</si>
  <si>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</si>
  <si>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魚市場事業特別会計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</si>
  <si>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</si>
  <si>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</si>
  <si>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</si>
  <si>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</si>
  <si>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</si>
  <si>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</si>
  <si>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</si>
  <si>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</si>
  <si>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</si>
  <si>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</si>
  <si>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</si>
  <si>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</si>
  <si>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</si>
  <si>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</si>
  <si>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</si>
  <si>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</si>
  <si>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</si>
  <si>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</si>
  <si>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</si>
  <si>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</si>
  <si>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</si>
  <si>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</si>
  <si>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</si>
  <si>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</si>
  <si>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</si>
  <si>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</si>
  <si>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</si>
  <si>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</si>
  <si>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</si>
  <si>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</si>
  <si>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</si>
  <si>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</si>
  <si>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</si>
  <si>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</si>
  <si>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</si>
  <si>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</si>
  <si>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</si>
  <si>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</si>
  <si>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</si>
  <si>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</si>
  <si>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</si>
  <si>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</si>
  <si>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</si>
  <si>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</si>
  <si>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</si>
  <si>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</si>
  <si>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</si>
  <si>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</si>
  <si>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</si>
  <si>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</si>
  <si>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</si>
  <si>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</si>
  <si>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</si>
  <si>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</si>
  <si>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</si>
  <si>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</si>
  <si>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</si>
  <si>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</si>
  <si>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</si>
  <si>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</si>
  <si>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</si>
  <si>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</si>
  <si>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</si>
  <si>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</si>
  <si>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</si>
  <si>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</si>
  <si>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</si>
  <si>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</si>
  <si>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</si>
  <si>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</si>
  <si>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</si>
  <si>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</si>
  <si>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</si>
  <si>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</si>
  <si>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</si>
  <si>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</si>
  <si>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</si>
  <si>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</si>
  <si>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</si>
  <si>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</si>
  <si>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</si>
  <si>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</si>
  <si>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</si>
  <si>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</si>
  <si>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35.85</t>
  </si>
  <si>
    <t>▲ 4.63</t>
  </si>
  <si>
    <t>一般会計</t>
  </si>
  <si>
    <t>水道事業会計</t>
  </si>
  <si>
    <t>国民健康保険特別会計（事業勘定）</t>
  </si>
  <si>
    <t>▲ 0.86</t>
  </si>
  <si>
    <t>介護保険特別会計（保険事業勘定）</t>
  </si>
  <si>
    <t>公共下水道事業特別会計</t>
  </si>
  <si>
    <t>漁業集落排水事業特別会計</t>
  </si>
  <si>
    <t>簡易水道事業特別会計</t>
  </si>
  <si>
    <t>介護保険特別会計（介護サービス事業勘定）</t>
  </si>
  <si>
    <t>その他会計（赤字）</t>
  </si>
  <si>
    <t>その他会計（黒字）</t>
  </si>
  <si>
    <t>-</t>
    <phoneticPr fontId="2"/>
  </si>
  <si>
    <t>-</t>
    <phoneticPr fontId="2"/>
  </si>
  <si>
    <t>-</t>
    <phoneticPr fontId="2"/>
  </si>
  <si>
    <t>-</t>
    <phoneticPr fontId="2"/>
  </si>
  <si>
    <t>-</t>
    <phoneticPr fontId="2"/>
  </si>
  <si>
    <t>気仙広域連合</t>
    <rPh sb="0" eb="2">
      <t>ケセン</t>
    </rPh>
    <rPh sb="2" eb="4">
      <t>コウイキ</t>
    </rPh>
    <rPh sb="4" eb="6">
      <t>レンゴウ</t>
    </rPh>
    <phoneticPr fontId="30"/>
  </si>
  <si>
    <t>大船渡地区消防組合</t>
    <rPh sb="0" eb="3">
      <t>オオフナト</t>
    </rPh>
    <rPh sb="3" eb="5">
      <t>チク</t>
    </rPh>
    <rPh sb="5" eb="7">
      <t>ショウボウ</t>
    </rPh>
    <rPh sb="7" eb="9">
      <t>クミアイ</t>
    </rPh>
    <phoneticPr fontId="30"/>
  </si>
  <si>
    <t>大船渡地区環境衛生組合</t>
    <rPh sb="0" eb="3">
      <t>オオフナト</t>
    </rPh>
    <rPh sb="3" eb="5">
      <t>チク</t>
    </rPh>
    <rPh sb="5" eb="7">
      <t>カンキョウ</t>
    </rPh>
    <rPh sb="7" eb="9">
      <t>エイセイ</t>
    </rPh>
    <rPh sb="9" eb="11">
      <t>クミアイ</t>
    </rPh>
    <phoneticPr fontId="30"/>
  </si>
  <si>
    <t>陸前高田市及び大船渡市営林組合</t>
    <rPh sb="0" eb="2">
      <t>リクゼン</t>
    </rPh>
    <rPh sb="2" eb="4">
      <t>タカタ</t>
    </rPh>
    <rPh sb="4" eb="5">
      <t>シ</t>
    </rPh>
    <rPh sb="5" eb="6">
      <t>オヨ</t>
    </rPh>
    <rPh sb="7" eb="11">
      <t>オオフナトシ</t>
    </rPh>
    <rPh sb="11" eb="13">
      <t>エイリン</t>
    </rPh>
    <rPh sb="13" eb="15">
      <t>クミアイ</t>
    </rPh>
    <phoneticPr fontId="30"/>
  </si>
  <si>
    <t>岩手県市町村総合事務組合</t>
    <rPh sb="0" eb="3">
      <t>イワテケン</t>
    </rPh>
    <rPh sb="3" eb="6">
      <t>シチョウソン</t>
    </rPh>
    <rPh sb="6" eb="8">
      <t>ソウゴウ</t>
    </rPh>
    <rPh sb="8" eb="10">
      <t>ジム</t>
    </rPh>
    <rPh sb="10" eb="12">
      <t>クミアイ</t>
    </rPh>
    <phoneticPr fontId="30"/>
  </si>
  <si>
    <t>岩手県後期高齢者医療広域連合</t>
    <rPh sb="0" eb="3">
      <t>イワテケン</t>
    </rPh>
    <rPh sb="3" eb="5">
      <t>コウキ</t>
    </rPh>
    <rPh sb="5" eb="8">
      <t>コウレイシャ</t>
    </rPh>
    <rPh sb="8" eb="10">
      <t>イリョウ</t>
    </rPh>
    <rPh sb="10" eb="12">
      <t>コウイキ</t>
    </rPh>
    <rPh sb="12" eb="14">
      <t>レンゴウ</t>
    </rPh>
    <phoneticPr fontId="30"/>
  </si>
  <si>
    <t>岩手県沿岸南部広域環境組合</t>
    <rPh sb="0" eb="3">
      <t>イワテケン</t>
    </rPh>
    <rPh sb="3" eb="5">
      <t>エンガン</t>
    </rPh>
    <rPh sb="5" eb="7">
      <t>ナンブ</t>
    </rPh>
    <rPh sb="7" eb="9">
      <t>コウイキ</t>
    </rPh>
    <rPh sb="9" eb="11">
      <t>カンキョウ</t>
    </rPh>
    <rPh sb="11" eb="13">
      <t>クミアイ</t>
    </rPh>
    <phoneticPr fontId="30"/>
  </si>
  <si>
    <t>-</t>
    <phoneticPr fontId="2"/>
  </si>
  <si>
    <t>大船渡市育英奨学会</t>
    <rPh sb="0" eb="4">
      <t>オオフナトシ</t>
    </rPh>
    <rPh sb="4" eb="6">
      <t>イクエイ</t>
    </rPh>
    <rPh sb="6" eb="8">
      <t>ショウガク</t>
    </rPh>
    <rPh sb="8" eb="9">
      <t>カイ</t>
    </rPh>
    <phoneticPr fontId="30"/>
  </si>
  <si>
    <t>大船渡魚市場</t>
    <rPh sb="0" eb="3">
      <t>オオフナト</t>
    </rPh>
    <rPh sb="3" eb="6">
      <t>ウオイチバ</t>
    </rPh>
    <phoneticPr fontId="30"/>
  </si>
  <si>
    <t>三陸ふるさと振興</t>
    <rPh sb="0" eb="2">
      <t>サンリク</t>
    </rPh>
    <rPh sb="6" eb="8">
      <t>シンコウ</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</si>
</sst>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72795</c:v>
                </c:pt>
                <c:pt idx="1">
                  <c:v>268248</c:v>
                </c:pt>
                <c:pt idx="2">
                  <c:v>460562</c:v>
                </c:pt>
                <c:pt idx="3">
                  <c:v>471567</c:v>
                </c:pt>
                <c:pt idx="4">
                  <c:v>511338</c:v>
                </c:pt>
              </c:numCache>
            </c:numRef>
          </c:val>
          <c:smooth val="0"/>
        </c:ser>
        <c:dLbls>
          <c:showLegendKey val="0"/>
          <c:showVal val="0"/>
          <c:showCatName val="0"/>
          <c:showSerName val="0"/>
          <c:showPercent val="0"/>
          <c:showBubbleSize val="0"/>
        </c:dLbls>
        <c:marker val="1"/>
        <c:smooth val="0"/>
        <c:axId val="285301376"/>
        <c:axId val="285336320"/>
      </c:lineChart>
      <c:catAx>
        <c:axId val="285301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336320"/>
        <c:crosses val="autoZero"/>
        <c:auto val="1"/>
        <c:lblAlgn val="ctr"/>
        <c:lblOffset val="100"/>
        <c:tickLblSkip val="1"/>
        <c:tickMarkSkip val="1"/>
        <c:noMultiLvlLbl val="0"/>
      </c:catAx>
      <c:valAx>
        <c:axId val="28533632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301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16.989999999999998</c:v>
                </c:pt>
                <c:pt idx="1">
                  <c:v>34.700000000000003</c:v>
                </c:pt>
                <c:pt idx="2">
                  <c:v>33.29</c:v>
                </c:pt>
                <c:pt idx="3">
                  <c:v>26.76</c:v>
                </c:pt>
                <c:pt idx="4">
                  <c:v>23.11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76.75</c:v>
                </c:pt>
                <c:pt idx="1">
                  <c:v>63.28</c:v>
                </c:pt>
                <c:pt idx="2">
                  <c:v>76.53</c:v>
                </c:pt>
                <c:pt idx="3">
                  <c:v>45.65</c:v>
                </c:pt>
                <c:pt idx="4">
                  <c:v>47.06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6944640"/>
        <c:axId val="286955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55.49</c:v>
                </c:pt>
                <c:pt idx="1">
                  <c:v>5.46</c:v>
                </c:pt>
                <c:pt idx="2">
                  <c:v>11.98</c:v>
                </c:pt>
                <c:pt idx="3">
                  <c:v>-35.85</c:v>
                </c:pt>
                <c:pt idx="4">
                  <c:v>-4.63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6944640"/>
        <c:axId val="286955008"/>
      </c:lineChart>
      <c:catAx>
        <c:axId val="28694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6955008"/>
        <c:crosses val="autoZero"/>
        <c:auto val="1"/>
        <c:lblAlgn val="ctr"/>
        <c:lblOffset val="100"/>
        <c:tickLblSkip val="1"/>
        <c:tickMarkSkip val="1"/>
        <c:noMultiLvlLbl val="0"/>
      </c:catAx>
      <c:valAx>
        <c:axId val="28695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94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4.6399999999999997</c:v>
                </c:pt>
                <c:pt idx="2">
                  <c:v>#N/A</c:v>
                </c:pt>
                <c:pt idx="3">
                  <c:v>0.28000000000000003</c:v>
                </c:pt>
                <c:pt idx="4">
                  <c:v>#N/A</c:v>
                </c:pt>
                <c:pt idx="5">
                  <c:v>2.04</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0.65</c:v>
                </c:pt>
                <c:pt idx="2">
                  <c:v>#N/A</c:v>
                </c:pt>
                <c:pt idx="3">
                  <c:v>0.12</c:v>
                </c:pt>
                <c:pt idx="4">
                  <c:v>#N/A</c:v>
                </c:pt>
                <c:pt idx="5">
                  <c:v>0.04</c:v>
                </c:pt>
                <c:pt idx="6">
                  <c:v>#N/A</c:v>
                </c:pt>
                <c:pt idx="7">
                  <c:v>0.05</c:v>
                </c:pt>
                <c:pt idx="8">
                  <c:v>#N/A</c:v>
                </c:pt>
                <c:pt idx="9">
                  <c:v>0.18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c:v>
                </c:pt>
                <c:pt idx="2">
                  <c:v>#N/A</c:v>
                </c:pt>
                <c:pt idx="3">
                  <c:v>0.61</c:v>
                </c:pt>
                <c:pt idx="4">
                  <c:v>#N/A</c:v>
                </c:pt>
                <c:pt idx="5">
                  <c:v>2.64</c:v>
                </c:pt>
                <c:pt idx="6">
                  <c:v>#N/A</c:v>
                </c:pt>
                <c:pt idx="7">
                  <c:v>0.19</c:v>
                </c:pt>
                <c:pt idx="8">
                  <c:v>#N/A</c:v>
                </c:pt>
                <c:pt idx="9">
                  <c:v>0.19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2.95</c:v>
                </c:pt>
                <c:pt idx="2">
                  <c:v>#N/A</c:v>
                </c:pt>
                <c:pt idx="3">
                  <c:v>2.25</c:v>
                </c:pt>
                <c:pt idx="4">
                  <c:v>#N/A</c:v>
                </c:pt>
                <c:pt idx="5">
                  <c:v>0.47</c:v>
                </c:pt>
                <c:pt idx="6">
                  <c:v>#N/A</c:v>
                </c:pt>
                <c:pt idx="7">
                  <c:v>0.74</c:v>
                </c:pt>
                <c:pt idx="8">
                  <c:v>#N/A</c:v>
                </c:pt>
                <c:pt idx="9">
                  <c:v>0.89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0.63</c:v>
                </c:pt>
                <c:pt idx="2">
                  <c:v>0.86</c:v>
                </c:pt>
                <c:pt idx="3">
                  <c:v>#N/A</c:v>
                </c:pt>
                <c:pt idx="4">
                  <c:v>#N/A</c:v>
                </c:pt>
                <c:pt idx="5">
                  <c:v>0.43</c:v>
                </c:pt>
                <c:pt idx="6">
                  <c:v>#N/A</c:v>
                </c:pt>
                <c:pt idx="7">
                  <c:v>0.2</c:v>
                </c:pt>
                <c:pt idx="8">
                  <c:v>#N/A</c:v>
                </c:pt>
                <c:pt idx="9">
                  <c:v>0.95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11.01</c:v>
                </c:pt>
                <c:pt idx="2">
                  <c:v>#N/A</c:v>
                </c:pt>
                <c:pt idx="3">
                  <c:v>11.37</c:v>
                </c:pt>
                <c:pt idx="4">
                  <c:v>#N/A</c:v>
                </c:pt>
                <c:pt idx="5">
                  <c:v>12.31</c:v>
                </c:pt>
                <c:pt idx="6">
                  <c:v>#N/A</c:v>
                </c:pt>
                <c:pt idx="7">
                  <c:v>12.98</c:v>
                </c:pt>
                <c:pt idx="8">
                  <c:v>#N/A</c:v>
                </c:pt>
                <c:pt idx="9">
                  <c:v>14.31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16.989999999999998</c:v>
                </c:pt>
                <c:pt idx="2">
                  <c:v>#N/A</c:v>
                </c:pt>
                <c:pt idx="3">
                  <c:v>34.700000000000003</c:v>
                </c:pt>
                <c:pt idx="4">
                  <c:v>#N/A</c:v>
                </c:pt>
                <c:pt idx="5">
                  <c:v>33.28</c:v>
                </c:pt>
                <c:pt idx="6">
                  <c:v>#N/A</c:v>
                </c:pt>
                <c:pt idx="7">
                  <c:v>26.75</c:v>
                </c:pt>
                <c:pt idx="8">
                  <c:v>#N/A</c:v>
                </c:pt>
                <c:pt idx="9">
                  <c:v>23.11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6750208"/>
        <c:axId val="286751744"/>
      </c:barChart>
      <c:catAx>
        <c:axId val="28675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751744"/>
        <c:crosses val="autoZero"/>
        <c:auto val="1"/>
        <c:lblAlgn val="ctr"/>
        <c:lblOffset val="100"/>
        <c:tickLblSkip val="1"/>
        <c:tickMarkSkip val="1"/>
        <c:noMultiLvlLbl val="0"/>
      </c:catAx>
      <c:valAx>
        <c:axId val="28675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750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1819</c:v>
                </c:pt>
                <c:pt idx="5">
                  <c:v>1888</c:v>
                </c:pt>
                <c:pt idx="8">
                  <c:v>1970</c:v>
                </c:pt>
                <c:pt idx="11">
                  <c:v>1904</c:v>
                </c:pt>
                <c:pt idx="14">
                  <c:v>1854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70</c:v>
                </c:pt>
                <c:pt idx="3">
                  <c:v>61</c:v>
                </c:pt>
                <c:pt idx="6">
                  <c:v>44</c:v>
                </c:pt>
                <c:pt idx="9">
                  <c:v>65</c:v>
                </c:pt>
                <c:pt idx="12">
                  <c:v>42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81</c:v>
                </c:pt>
                <c:pt idx="6">
                  <c:v>150</c:v>
                </c:pt>
                <c:pt idx="9">
                  <c:v>157</c:v>
                </c:pt>
                <c:pt idx="12">
                  <c:v>153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562</c:v>
                </c:pt>
                <c:pt idx="3">
                  <c:v>827</c:v>
                </c:pt>
                <c:pt idx="6">
                  <c:v>620</c:v>
                </c:pt>
                <c:pt idx="9">
                  <c:v>321</c:v>
                </c:pt>
                <c:pt idx="12">
                  <c:v>636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2147</c:v>
                </c:pt>
                <c:pt idx="3">
                  <c:v>2145</c:v>
                </c:pt>
                <c:pt idx="6">
                  <c:v>2218</c:v>
                </c:pt>
                <c:pt idx="9">
                  <c:v>2129</c:v>
                </c:pt>
                <c:pt idx="12">
                  <c:v>2132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8329728"/>
        <c:axId val="26833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1016</c:v>
                </c:pt>
                <c:pt idx="2">
                  <c:v>#N/A</c:v>
                </c:pt>
                <c:pt idx="3">
                  <c:v>#N/A</c:v>
                </c:pt>
                <c:pt idx="4">
                  <c:v>1226</c:v>
                </c:pt>
                <c:pt idx="5">
                  <c:v>#N/A</c:v>
                </c:pt>
                <c:pt idx="6">
                  <c:v>#N/A</c:v>
                </c:pt>
                <c:pt idx="7">
                  <c:v>1062</c:v>
                </c:pt>
                <c:pt idx="8">
                  <c:v>#N/A</c:v>
                </c:pt>
                <c:pt idx="9">
                  <c:v>#N/A</c:v>
                </c:pt>
                <c:pt idx="10">
                  <c:v>768</c:v>
                </c:pt>
                <c:pt idx="11">
                  <c:v>#N/A</c:v>
                </c:pt>
                <c:pt idx="12">
                  <c:v>#N/A</c:v>
                </c:pt>
                <c:pt idx="13">
                  <c:v>1109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8329728"/>
        <c:axId val="268331648"/>
      </c:lineChart>
      <c:catAx>
        <c:axId val="26832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331648"/>
        <c:crosses val="autoZero"/>
        <c:auto val="1"/>
        <c:lblAlgn val="ctr"/>
        <c:lblOffset val="100"/>
        <c:tickLblSkip val="1"/>
        <c:tickMarkSkip val="1"/>
        <c:noMultiLvlLbl val="0"/>
      </c:catAx>
      <c:valAx>
        <c:axId val="26833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32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21286</c:v>
                </c:pt>
                <c:pt idx="5">
                  <c:v>20676</c:v>
                </c:pt>
                <c:pt idx="8">
                  <c:v>20225</c:v>
                </c:pt>
                <c:pt idx="11">
                  <c:v>20070</c:v>
                </c:pt>
                <c:pt idx="14">
                  <c:v>21291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12445</c:v>
                </c:pt>
                <c:pt idx="5">
                  <c:v>10735</c:v>
                </c:pt>
                <c:pt idx="8">
                  <c:v>12456</c:v>
                </c:pt>
                <c:pt idx="11">
                  <c:v>9090</c:v>
                </c:pt>
                <c:pt idx="14">
                  <c:v>9512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4784</c:v>
                </c:pt>
                <c:pt idx="3">
                  <c:v>4600</c:v>
                </c:pt>
                <c:pt idx="6">
                  <c:v>4243</c:v>
                </c:pt>
                <c:pt idx="9">
                  <c:v>4113</c:v>
                </c:pt>
                <c:pt idx="12">
                  <c:v>4008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1554</c:v>
                </c:pt>
                <c:pt idx="3">
                  <c:v>1492</c:v>
                </c:pt>
                <c:pt idx="6">
                  <c:v>1425</c:v>
                </c:pt>
                <c:pt idx="9">
                  <c:v>1286</c:v>
                </c:pt>
                <c:pt idx="12">
                  <c:v>1186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6607</c:v>
                </c:pt>
                <c:pt idx="3">
                  <c:v>5492</c:v>
                </c:pt>
                <c:pt idx="6">
                  <c:v>8618</c:v>
                </c:pt>
                <c:pt idx="9">
                  <c:v>10021</c:v>
                </c:pt>
                <c:pt idx="12">
                  <c:v>12344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c:v>
                </c:pt>
                <c:pt idx="3">
                  <c:v>7</c:v>
                </c:pt>
                <c:pt idx="6">
                  <c:v>50</c:v>
                </c:pt>
                <c:pt idx="9">
                  <c:v>3</c:v>
                </c:pt>
                <c:pt idx="12">
                  <c:v>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21220</c:v>
                </c:pt>
                <c:pt idx="3">
                  <c:v>21053</c:v>
                </c:pt>
                <c:pt idx="6">
                  <c:v>20599</c:v>
                </c:pt>
                <c:pt idx="9">
                  <c:v>21499</c:v>
                </c:pt>
                <c:pt idx="12">
                  <c:v>23556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6604672"/>
        <c:axId val="28660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443</c:v>
                </c:pt>
                <c:pt idx="2">
                  <c:v>#N/A</c:v>
                </c:pt>
                <c:pt idx="3">
                  <c:v>#N/A</c:v>
                </c:pt>
                <c:pt idx="4">
                  <c:v>1232</c:v>
                </c:pt>
                <c:pt idx="5">
                  <c:v>#N/A</c:v>
                </c:pt>
                <c:pt idx="6">
                  <c:v>#N/A</c:v>
                </c:pt>
                <c:pt idx="7">
                  <c:v>2253</c:v>
                </c:pt>
                <c:pt idx="8">
                  <c:v>#N/A</c:v>
                </c:pt>
                <c:pt idx="9">
                  <c:v>#N/A</c:v>
                </c:pt>
                <c:pt idx="10">
                  <c:v>7761</c:v>
                </c:pt>
                <c:pt idx="11">
                  <c:v>#N/A</c:v>
                </c:pt>
                <c:pt idx="12">
                  <c:v>#N/A</c:v>
                </c:pt>
                <c:pt idx="13">
                  <c:v>10292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6604672"/>
        <c:axId val="286606848"/>
      </c:lineChart>
      <c:catAx>
        <c:axId val="28660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6606848"/>
        <c:crosses val="autoZero"/>
        <c:auto val="1"/>
        <c:lblAlgn val="ctr"/>
        <c:lblOffset val="100"/>
        <c:tickLblSkip val="1"/>
        <c:tickMarkSkip val="1"/>
        <c:noMultiLvlLbl val="0"/>
      </c:catAx>
      <c:valAx>
        <c:axId val="28660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60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岩手県大船渡市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37,891
37,547
322.50
62,096,340
56,524,636
2,531,872
10,955,642
23,556,066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年度までは他の類似団体平均と同様に減少傾向にありましたが、平成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年度に増加に転じ、平成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年度も前年度比</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0.46</a:t>
          </a:r>
          <a:r>
            <a:rPr lang="ja-JP" altLang="ja-JP" sz="1100">
              <a:solidFill>
                <a:schemeClr val="dk1"/>
              </a:solidFill>
              <a:effectLst/>
              <a:latin typeface="+mn-lt"/>
              <a:ea typeface="+mn-ea"/>
              <a:cs typeface="+mn-cs"/>
            </a:rPr>
            <a:t>となりました。引き続き、人件費・物件費等の削減や市税の徴収率向上対策の取組み等により、財政基盤の強化に努めます。</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85725</xdr:rowOff>
    </xdr:to>
    <xdr:cxnSp macro="">
      <xdr:nvCxnSpPr>
        <xdr:cNvPr id="68" name="直線コネクタ 67"/>
        <xdr:cNvCxnSpPr/>
      </xdr:nvCxnSpPr>
      <xdr:spPr>
        <a:xfrm flipV="1">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146050</xdr:rowOff>
    </xdr:to>
    <xdr:cxnSp macro="">
      <xdr:nvCxnSpPr>
        <xdr:cNvPr id="71" name="直線コネクタ 70"/>
        <xdr:cNvCxnSpPr/>
      </xdr:nvCxnSpPr>
      <xdr:spPr>
        <a:xfrm flipV="1">
          <a:off x="3225800" y="72866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43</xdr:row>
      <xdr:rowOff>34925</xdr:rowOff>
    </xdr:to>
    <xdr:cxnSp macro="">
      <xdr:nvCxnSpPr>
        <xdr:cNvPr id="74" name="直線コネクタ 73"/>
        <xdr:cNvCxnSpPr/>
      </xdr:nvCxnSpPr>
      <xdr:spPr>
        <a:xfrm flipV="1">
          <a:off x="2336800" y="734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55033</xdr:rowOff>
    </xdr:to>
    <xdr:cxnSp macro="">
      <xdr:nvCxnSpPr>
        <xdr:cNvPr id="77" name="直線コネクタ 76"/>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8"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90" name="テキスト ボックス 89"/>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歳入経常一般財源において、個人所得の増等により地方税が増となりましたが、個別算定経費や事業費補正の減による地方交付税の減等の影響により対前年比</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減となりました。一方で歳出経常一般財源においては、震災直後における復旧・復興対応の影響で通常の起債事業が抑制されたこと等による公債費の減等がありましたが、新たな行政課題に対応する補助費の増や、復旧・復興の進展による施設維持管理費の増等による維持補修費の増等により対前年比</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％増となりました。以上のことにより、前年度比</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92.7</a:t>
          </a:r>
          <a:r>
            <a:rPr lang="ja-JP" altLang="ja-JP" sz="1100">
              <a:solidFill>
                <a:schemeClr val="dk1"/>
              </a:solidFill>
              <a:effectLst/>
              <a:latin typeface="+mn-lt"/>
              <a:ea typeface="+mn-ea"/>
              <a:cs typeface="+mn-cs"/>
            </a:rPr>
            <a:t>％となりました。今後の財政運営においても、事務事業の廃止や統合、見直しなど不断の改革・改善に努めます。</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90424</xdr:rowOff>
    </xdr:from>
    <xdr:to>
      <xdr:col>7</xdr:col>
      <xdr:colOff>152400</xdr:colOff>
      <xdr:row>62</xdr:row>
      <xdr:rowOff>54102</xdr:rowOff>
    </xdr:to>
    <xdr:cxnSp macro="">
      <xdr:nvCxnSpPr>
        <xdr:cNvPr id="129" name="直線コネクタ 128"/>
        <xdr:cNvCxnSpPr/>
      </xdr:nvCxnSpPr>
      <xdr:spPr>
        <a:xfrm>
          <a:off x="4114800" y="1054887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90424</xdr:rowOff>
    </xdr:from>
    <xdr:to>
      <xdr:col>6</xdr:col>
      <xdr:colOff>0</xdr:colOff>
      <xdr:row>62</xdr:row>
      <xdr:rowOff>63754</xdr:rowOff>
    </xdr:to>
    <xdr:cxnSp macro="">
      <xdr:nvCxnSpPr>
        <xdr:cNvPr id="132" name="直線コネクタ 131"/>
        <xdr:cNvCxnSpPr/>
      </xdr:nvCxnSpPr>
      <xdr:spPr>
        <a:xfrm flipV="1">
          <a:off x="3225800" y="1054887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162814</xdr:rowOff>
    </xdr:from>
    <xdr:to>
      <xdr:col>6</xdr:col>
      <xdr:colOff>50800</xdr:colOff>
      <xdr:row>61</xdr:row>
      <xdr:rowOff>92964</xdr:rowOff>
    </xdr:to>
    <xdr:sp macro="" textlink="">
      <xdr:nvSpPr>
        <xdr:cNvPr id="133" name="フローチャート : 判断 132"/>
        <xdr:cNvSpPr/>
      </xdr:nvSpPr>
      <xdr:spPr>
        <a:xfrm>
          <a:off x="4064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103141</xdr:rowOff>
    </xdr:from>
    <xdr:ext cx="736600" cy="259045"/>
    <xdr:sp macro="" textlink="">
      <xdr:nvSpPr>
        <xdr:cNvPr id="134" name="テキスト ボックス 133"/>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107442</xdr:rowOff>
    </xdr:from>
    <xdr:to>
      <xdr:col>4</xdr:col>
      <xdr:colOff>482600</xdr:colOff>
      <xdr:row>62</xdr:row>
      <xdr:rowOff>63754</xdr:rowOff>
    </xdr:to>
    <xdr:cxnSp macro="">
      <xdr:nvCxnSpPr>
        <xdr:cNvPr id="135" name="直線コネクタ 134"/>
        <xdr:cNvCxnSpPr/>
      </xdr:nvCxnSpPr>
      <xdr:spPr>
        <a:xfrm>
          <a:off x="2336800" y="10394442"/>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107442</xdr:rowOff>
    </xdr:from>
    <xdr:to>
      <xdr:col>3</xdr:col>
      <xdr:colOff>279400</xdr:colOff>
      <xdr:row>61</xdr:row>
      <xdr:rowOff>18034</xdr:rowOff>
    </xdr:to>
    <xdr:cxnSp macro="">
      <xdr:nvCxnSpPr>
        <xdr:cNvPr id="138" name="直線コネクタ 137"/>
        <xdr:cNvCxnSpPr/>
      </xdr:nvCxnSpPr>
      <xdr:spPr>
        <a:xfrm flipV="1">
          <a:off x="1447800" y="1039444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3302</xdr:rowOff>
    </xdr:from>
    <xdr:to>
      <xdr:col>7</xdr:col>
      <xdr:colOff>203200</xdr:colOff>
      <xdr:row>62</xdr:row>
      <xdr:rowOff>104902</xdr:rowOff>
    </xdr:to>
    <xdr:sp macro="" textlink="">
      <xdr:nvSpPr>
        <xdr:cNvPr id="148" name="円/楕円 147"/>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146829</xdr:rowOff>
    </xdr:from>
    <xdr:ext cx="762000" cy="259045"/>
    <xdr:sp macro="" textlink="">
      <xdr:nvSpPr>
        <xdr:cNvPr id="149" name="財政構造の弾力性該当値テキスト"/>
        <xdr:cNvSpPr txBox="1"/>
      </xdr:nvSpPr>
      <xdr:spPr>
        <a:xfrm>
          <a:off x="5041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39624</xdr:rowOff>
    </xdr:from>
    <xdr:to>
      <xdr:col>6</xdr:col>
      <xdr:colOff>50800</xdr:colOff>
      <xdr:row>61</xdr:row>
      <xdr:rowOff>141224</xdr:rowOff>
    </xdr:to>
    <xdr:sp macro="" textlink="">
      <xdr:nvSpPr>
        <xdr:cNvPr id="150" name="円/楕円 149"/>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126001</xdr:rowOff>
    </xdr:from>
    <xdr:ext cx="736600" cy="259045"/>
    <xdr:sp macro="" textlink="">
      <xdr:nvSpPr>
        <xdr:cNvPr id="151" name="テキスト ボックス 150"/>
        <xdr:cNvSpPr txBox="1"/>
      </xdr:nvSpPr>
      <xdr:spPr>
        <a:xfrm>
          <a:off x="3733800" y="1058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2" name="円/楕円 151"/>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99331</xdr:rowOff>
    </xdr:from>
    <xdr:ext cx="762000" cy="259045"/>
    <xdr:sp macro="" textlink="">
      <xdr:nvSpPr>
        <xdr:cNvPr id="153" name="テキスト ボックス 152"/>
        <xdr:cNvSpPr txBox="1"/>
      </xdr:nvSpPr>
      <xdr:spPr>
        <a:xfrm>
          <a:off x="2844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56642</xdr:rowOff>
    </xdr:from>
    <xdr:to>
      <xdr:col>3</xdr:col>
      <xdr:colOff>330200</xdr:colOff>
      <xdr:row>60</xdr:row>
      <xdr:rowOff>158242</xdr:rowOff>
    </xdr:to>
    <xdr:sp macro="" textlink="">
      <xdr:nvSpPr>
        <xdr:cNvPr id="154" name="円/楕円 153"/>
        <xdr:cNvSpPr/>
      </xdr:nvSpPr>
      <xdr:spPr>
        <a:xfrm>
          <a:off x="2286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168419</xdr:rowOff>
    </xdr:from>
    <xdr:ext cx="762000" cy="259045"/>
    <xdr:sp macro="" textlink="">
      <xdr:nvSpPr>
        <xdr:cNvPr id="155" name="テキスト ボックス 154"/>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138684</xdr:rowOff>
    </xdr:from>
    <xdr:to>
      <xdr:col>2</xdr:col>
      <xdr:colOff>127000</xdr:colOff>
      <xdr:row>61</xdr:row>
      <xdr:rowOff>68834</xdr:rowOff>
    </xdr:to>
    <xdr:sp macro="" textlink="">
      <xdr:nvSpPr>
        <xdr:cNvPr id="156" name="円/楕円 155"/>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79011</xdr:rowOff>
    </xdr:from>
    <xdr:ext cx="762000" cy="259045"/>
    <xdr:sp macro="" textlink="">
      <xdr:nvSpPr>
        <xdr:cNvPr id="157" name="テキスト ボックス 156"/>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[162,698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経費全般における節減合理化により人件費や物件費、維持補修費の抑制に努めていることに加えて、震災対応に係る一部事業終了に伴う臨時的経費の減により前年度比</a:t>
          </a:r>
          <a:r>
            <a:rPr lang="en-US" altLang="ja-JP" sz="1100">
              <a:solidFill>
                <a:schemeClr val="dk1"/>
              </a:solidFill>
              <a:effectLst/>
              <a:latin typeface="+mn-lt"/>
              <a:ea typeface="+mn-ea"/>
              <a:cs typeface="+mn-cs"/>
            </a:rPr>
            <a:t>572</a:t>
          </a:r>
          <a:r>
            <a:rPr lang="ja-JP" altLang="ja-JP" sz="1100">
              <a:solidFill>
                <a:schemeClr val="dk1"/>
              </a:solidFill>
              <a:effectLst/>
              <a:latin typeface="+mn-lt"/>
              <a:ea typeface="+mn-ea"/>
              <a:cs typeface="+mn-cs"/>
            </a:rPr>
            <a:t>円減の</a:t>
          </a:r>
          <a:r>
            <a:rPr lang="en-US" altLang="ja-JP" sz="1100">
              <a:solidFill>
                <a:schemeClr val="dk1"/>
              </a:solidFill>
              <a:effectLst/>
              <a:latin typeface="+mn-lt"/>
              <a:ea typeface="+mn-ea"/>
              <a:cs typeface="+mn-cs"/>
            </a:rPr>
            <a:t>162,698</a:t>
          </a:r>
          <a:r>
            <a:rPr lang="ja-JP" altLang="ja-JP" sz="1100">
              <a:solidFill>
                <a:schemeClr val="dk1"/>
              </a:solidFill>
              <a:effectLst/>
              <a:latin typeface="+mn-lt"/>
              <a:ea typeface="+mn-ea"/>
              <a:cs typeface="+mn-cs"/>
            </a:rPr>
            <a:t>円となりました。</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30324</xdr:rowOff>
    </xdr:from>
    <xdr:to>
      <xdr:col>7</xdr:col>
      <xdr:colOff>152400</xdr:colOff>
      <xdr:row>87</xdr:row>
      <xdr:rowOff>108708</xdr:rowOff>
    </xdr:to>
    <xdr:cxnSp macro="">
      <xdr:nvCxnSpPr>
        <xdr:cNvPr id="189" name="直線コネクタ 188"/>
        <xdr:cNvCxnSpPr/>
      </xdr:nvCxnSpPr>
      <xdr:spPr>
        <a:xfrm flipV="1">
          <a:off x="4953000" y="13746324"/>
          <a:ext cx="0" cy="12785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80785</xdr:rowOff>
    </xdr:from>
    <xdr:ext cx="762000" cy="259045"/>
    <xdr:sp macro="" textlink="">
      <xdr:nvSpPr>
        <xdr:cNvPr id="190" name="人件費・物件費等の状況最小値テキスト"/>
        <xdr:cNvSpPr txBox="1"/>
      </xdr:nvSpPr>
      <xdr:spPr>
        <a:xfrm>
          <a:off x="5041900" y="1499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87</xdr:row>
      <xdr:rowOff>108708</xdr:rowOff>
    </xdr:from>
    <xdr:to>
      <xdr:col>7</xdr:col>
      <xdr:colOff>241300</xdr:colOff>
      <xdr:row>87</xdr:row>
      <xdr:rowOff>108708</xdr:rowOff>
    </xdr:to>
    <xdr:cxnSp macro="">
      <xdr:nvCxnSpPr>
        <xdr:cNvPr id="191" name="直線コネクタ 190"/>
        <xdr:cNvCxnSpPr/>
      </xdr:nvCxnSpPr>
      <xdr:spPr>
        <a:xfrm>
          <a:off x="4864100" y="1502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116701</xdr:rowOff>
    </xdr:from>
    <xdr:ext cx="762000" cy="259045"/>
    <xdr:sp macro="" textlink="">
      <xdr:nvSpPr>
        <xdr:cNvPr id="192" name="人件費・物件費等の状況最大値テキスト"/>
        <xdr:cNvSpPr txBox="1"/>
      </xdr:nvSpPr>
      <xdr:spPr>
        <a:xfrm>
          <a:off x="5041900" y="134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30324</xdr:rowOff>
    </xdr:from>
    <xdr:to>
      <xdr:col>7</xdr:col>
      <xdr:colOff>241300</xdr:colOff>
      <xdr:row>80</xdr:row>
      <xdr:rowOff>30324</xdr:rowOff>
    </xdr:to>
    <xdr:cxnSp macro="">
      <xdr:nvCxnSpPr>
        <xdr:cNvPr id="193" name="直線コネクタ 192"/>
        <xdr:cNvCxnSpPr/>
      </xdr:nvCxnSpPr>
      <xdr:spPr>
        <a:xfrm>
          <a:off x="4864100" y="1374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71893</xdr:rowOff>
    </xdr:from>
    <xdr:to>
      <xdr:col>7</xdr:col>
      <xdr:colOff>152400</xdr:colOff>
      <xdr:row>81</xdr:row>
      <xdr:rowOff>73865</xdr:rowOff>
    </xdr:to>
    <xdr:cxnSp macro="">
      <xdr:nvCxnSpPr>
        <xdr:cNvPr id="194" name="直線コネクタ 193"/>
        <xdr:cNvCxnSpPr/>
      </xdr:nvCxnSpPr>
      <xdr:spPr>
        <a:xfrm flipV="1">
          <a:off x="4114800" y="13959343"/>
          <a:ext cx="8382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124826</xdr:rowOff>
    </xdr:from>
    <xdr:ext cx="762000" cy="259045"/>
    <xdr:sp macro="" textlink="">
      <xdr:nvSpPr>
        <xdr:cNvPr id="195" name="人件費・物件費等の状況平均値テキスト"/>
        <xdr:cNvSpPr txBox="1"/>
      </xdr:nvSpPr>
      <xdr:spPr>
        <a:xfrm>
          <a:off x="5041900" y="1366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108299</xdr:rowOff>
    </xdr:from>
    <xdr:to>
      <xdr:col>7</xdr:col>
      <xdr:colOff>203200</xdr:colOff>
      <xdr:row>81</xdr:row>
      <xdr:rowOff>38449</xdr:rowOff>
    </xdr:to>
    <xdr:sp macro="" textlink="">
      <xdr:nvSpPr>
        <xdr:cNvPr id="196" name="フローチャート : 判断 195"/>
        <xdr:cNvSpPr/>
      </xdr:nvSpPr>
      <xdr:spPr>
        <a:xfrm>
          <a:off x="4902200" y="1382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73865</xdr:rowOff>
    </xdr:from>
    <xdr:to>
      <xdr:col>6</xdr:col>
      <xdr:colOff>0</xdr:colOff>
      <xdr:row>82</xdr:row>
      <xdr:rowOff>60908</xdr:rowOff>
    </xdr:to>
    <xdr:cxnSp macro="">
      <xdr:nvCxnSpPr>
        <xdr:cNvPr id="197" name="直線コネクタ 196"/>
        <xdr:cNvCxnSpPr/>
      </xdr:nvCxnSpPr>
      <xdr:spPr>
        <a:xfrm flipV="1">
          <a:off x="3225800" y="13961315"/>
          <a:ext cx="889000" cy="15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1699</xdr:rowOff>
    </xdr:from>
    <xdr:to>
      <xdr:col>6</xdr:col>
      <xdr:colOff>50800</xdr:colOff>
      <xdr:row>81</xdr:row>
      <xdr:rowOff>103299</xdr:rowOff>
    </xdr:to>
    <xdr:sp macro="" textlink="">
      <xdr:nvSpPr>
        <xdr:cNvPr id="198" name="フローチャート : 判断 197"/>
        <xdr:cNvSpPr/>
      </xdr:nvSpPr>
      <xdr:spPr>
        <a:xfrm>
          <a:off x="4064000" y="1388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113476</xdr:rowOff>
    </xdr:from>
    <xdr:ext cx="736600" cy="259045"/>
    <xdr:sp macro="" textlink="">
      <xdr:nvSpPr>
        <xdr:cNvPr id="199" name="テキスト ボックス 198"/>
        <xdr:cNvSpPr txBox="1"/>
      </xdr:nvSpPr>
      <xdr:spPr>
        <a:xfrm>
          <a:off x="3733800" y="1365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60908</xdr:rowOff>
    </xdr:from>
    <xdr:to>
      <xdr:col>4</xdr:col>
      <xdr:colOff>482600</xdr:colOff>
      <xdr:row>88</xdr:row>
      <xdr:rowOff>158141</xdr:rowOff>
    </xdr:to>
    <xdr:cxnSp macro="">
      <xdr:nvCxnSpPr>
        <xdr:cNvPr id="200" name="直線コネクタ 199"/>
        <xdr:cNvCxnSpPr/>
      </xdr:nvCxnSpPr>
      <xdr:spPr>
        <a:xfrm flipV="1">
          <a:off x="2336800" y="14119808"/>
          <a:ext cx="889000" cy="11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156214</xdr:rowOff>
    </xdr:from>
    <xdr:to>
      <xdr:col>4</xdr:col>
      <xdr:colOff>533400</xdr:colOff>
      <xdr:row>81</xdr:row>
      <xdr:rowOff>86364</xdr:rowOff>
    </xdr:to>
    <xdr:sp macro="" textlink="">
      <xdr:nvSpPr>
        <xdr:cNvPr id="201" name="フローチャート : 判断 200"/>
        <xdr:cNvSpPr/>
      </xdr:nvSpPr>
      <xdr:spPr>
        <a:xfrm>
          <a:off x="3175000" y="1387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96541</xdr:rowOff>
    </xdr:from>
    <xdr:ext cx="762000" cy="259045"/>
    <xdr:sp macro="" textlink="">
      <xdr:nvSpPr>
        <xdr:cNvPr id="202" name="テキスト ボックス 201"/>
        <xdr:cNvSpPr txBox="1"/>
      </xdr:nvSpPr>
      <xdr:spPr>
        <a:xfrm>
          <a:off x="2844800" y="1364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20704</xdr:rowOff>
    </xdr:from>
    <xdr:to>
      <xdr:col>3</xdr:col>
      <xdr:colOff>279400</xdr:colOff>
      <xdr:row>88</xdr:row>
      <xdr:rowOff>158141</xdr:rowOff>
    </xdr:to>
    <xdr:cxnSp macro="">
      <xdr:nvCxnSpPr>
        <xdr:cNvPr id="203" name="直線コネクタ 202"/>
        <xdr:cNvCxnSpPr/>
      </xdr:nvCxnSpPr>
      <xdr:spPr>
        <a:xfrm>
          <a:off x="1447800" y="15108304"/>
          <a:ext cx="889000" cy="13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139971</xdr:rowOff>
    </xdr:from>
    <xdr:to>
      <xdr:col>3</xdr:col>
      <xdr:colOff>330200</xdr:colOff>
      <xdr:row>81</xdr:row>
      <xdr:rowOff>70121</xdr:rowOff>
    </xdr:to>
    <xdr:sp macro="" textlink="">
      <xdr:nvSpPr>
        <xdr:cNvPr id="204" name="フローチャート : 判断 203"/>
        <xdr:cNvSpPr/>
      </xdr:nvSpPr>
      <xdr:spPr>
        <a:xfrm>
          <a:off x="2286000" y="138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80298</xdr:rowOff>
    </xdr:from>
    <xdr:ext cx="762000" cy="259045"/>
    <xdr:sp macro="" textlink="">
      <xdr:nvSpPr>
        <xdr:cNvPr id="205" name="テキスト ボックス 204"/>
        <xdr:cNvSpPr txBox="1"/>
      </xdr:nvSpPr>
      <xdr:spPr>
        <a:xfrm>
          <a:off x="1955800" y="1362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146383</xdr:rowOff>
    </xdr:from>
    <xdr:to>
      <xdr:col>2</xdr:col>
      <xdr:colOff>127000</xdr:colOff>
      <xdr:row>81</xdr:row>
      <xdr:rowOff>76533</xdr:rowOff>
    </xdr:to>
    <xdr:sp macro="" textlink="">
      <xdr:nvSpPr>
        <xdr:cNvPr id="206" name="フローチャート : 判断 205"/>
        <xdr:cNvSpPr/>
      </xdr:nvSpPr>
      <xdr:spPr>
        <a:xfrm>
          <a:off x="1397000" y="1386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86710</xdr:rowOff>
    </xdr:from>
    <xdr:ext cx="762000" cy="259045"/>
    <xdr:sp macro="" textlink="">
      <xdr:nvSpPr>
        <xdr:cNvPr id="207" name="テキスト ボックス 206"/>
        <xdr:cNvSpPr txBox="1"/>
      </xdr:nvSpPr>
      <xdr:spPr>
        <a:xfrm>
          <a:off x="1066800" y="136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21093</xdr:rowOff>
    </xdr:from>
    <xdr:to>
      <xdr:col>7</xdr:col>
      <xdr:colOff>203200</xdr:colOff>
      <xdr:row>81</xdr:row>
      <xdr:rowOff>122693</xdr:rowOff>
    </xdr:to>
    <xdr:sp macro="" textlink="">
      <xdr:nvSpPr>
        <xdr:cNvPr id="213" name="円/楕円 212"/>
        <xdr:cNvSpPr/>
      </xdr:nvSpPr>
      <xdr:spPr>
        <a:xfrm>
          <a:off x="4902200" y="1390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164620</xdr:rowOff>
    </xdr:from>
    <xdr:ext cx="762000" cy="259045"/>
    <xdr:sp macro="" textlink="">
      <xdr:nvSpPr>
        <xdr:cNvPr id="214" name="人件費・物件費等の状況該当値テキスト"/>
        <xdr:cNvSpPr txBox="1"/>
      </xdr:nvSpPr>
      <xdr:spPr>
        <a:xfrm>
          <a:off x="5041900" y="138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23065</xdr:rowOff>
    </xdr:from>
    <xdr:to>
      <xdr:col>6</xdr:col>
      <xdr:colOff>50800</xdr:colOff>
      <xdr:row>81</xdr:row>
      <xdr:rowOff>124665</xdr:rowOff>
    </xdr:to>
    <xdr:sp macro="" textlink="">
      <xdr:nvSpPr>
        <xdr:cNvPr id="215" name="円/楕円 214"/>
        <xdr:cNvSpPr/>
      </xdr:nvSpPr>
      <xdr:spPr>
        <a:xfrm>
          <a:off x="4064000" y="139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109442</xdr:rowOff>
    </xdr:from>
    <xdr:ext cx="736600" cy="259045"/>
    <xdr:sp macro="" textlink="">
      <xdr:nvSpPr>
        <xdr:cNvPr id="216" name="テキスト ボックス 215"/>
        <xdr:cNvSpPr txBox="1"/>
      </xdr:nvSpPr>
      <xdr:spPr>
        <a:xfrm>
          <a:off x="3733800" y="13996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10108</xdr:rowOff>
    </xdr:from>
    <xdr:to>
      <xdr:col>4</xdr:col>
      <xdr:colOff>533400</xdr:colOff>
      <xdr:row>82</xdr:row>
      <xdr:rowOff>111708</xdr:rowOff>
    </xdr:to>
    <xdr:sp macro="" textlink="">
      <xdr:nvSpPr>
        <xdr:cNvPr id="217" name="円/楕円 216"/>
        <xdr:cNvSpPr/>
      </xdr:nvSpPr>
      <xdr:spPr>
        <a:xfrm>
          <a:off x="3175000" y="1406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96485</xdr:rowOff>
    </xdr:from>
    <xdr:ext cx="762000" cy="259045"/>
    <xdr:sp macro="" textlink="">
      <xdr:nvSpPr>
        <xdr:cNvPr id="218" name="テキスト ボックス 217"/>
        <xdr:cNvSpPr txBox="1"/>
      </xdr:nvSpPr>
      <xdr:spPr>
        <a:xfrm>
          <a:off x="2844800" y="1415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209,248</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107341</xdr:rowOff>
    </xdr:from>
    <xdr:to>
      <xdr:col>3</xdr:col>
      <xdr:colOff>330200</xdr:colOff>
      <xdr:row>89</xdr:row>
      <xdr:rowOff>37491</xdr:rowOff>
    </xdr:to>
    <xdr:sp macro="" textlink="">
      <xdr:nvSpPr>
        <xdr:cNvPr id="219" name="円/楕円 218"/>
        <xdr:cNvSpPr/>
      </xdr:nvSpPr>
      <xdr:spPr>
        <a:xfrm>
          <a:off x="2286000" y="151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22268</xdr:rowOff>
    </xdr:from>
    <xdr:ext cx="762000" cy="259045"/>
    <xdr:sp macro="" textlink="">
      <xdr:nvSpPr>
        <xdr:cNvPr id="220" name="テキスト ボックス 219"/>
        <xdr:cNvSpPr txBox="1"/>
      </xdr:nvSpPr>
      <xdr:spPr>
        <a:xfrm>
          <a:off x="1955800" y="1528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535,876</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141354</xdr:rowOff>
    </xdr:from>
    <xdr:to>
      <xdr:col>2</xdr:col>
      <xdr:colOff>127000</xdr:colOff>
      <xdr:row>88</xdr:row>
      <xdr:rowOff>71504</xdr:rowOff>
    </xdr:to>
    <xdr:sp macro="" textlink="">
      <xdr:nvSpPr>
        <xdr:cNvPr id="221" name="円/楕円 220"/>
        <xdr:cNvSpPr/>
      </xdr:nvSpPr>
      <xdr:spPr>
        <a:xfrm>
          <a:off x="1397000" y="150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56281</xdr:rowOff>
    </xdr:from>
    <xdr:ext cx="762000" cy="259045"/>
    <xdr:sp macro="" textlink="">
      <xdr:nvSpPr>
        <xdr:cNvPr id="222" name="テキスト ボックス 221"/>
        <xdr:cNvSpPr txBox="1"/>
      </xdr:nvSpPr>
      <xdr:spPr>
        <a:xfrm>
          <a:off x="1066800" y="1514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496,006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国では平成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年４月から、当市では平成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年４月から給与制度の総合的見直しを実施して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この影響等で前年度に比べ</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ポイント下回</a:t>
          </a:r>
          <a:r>
            <a:rPr lang="ja-JP" altLang="en-US" sz="1100">
              <a:solidFill>
                <a:schemeClr val="dk1"/>
              </a:solidFill>
              <a:effectLst/>
              <a:latin typeface="+mn-lt"/>
              <a:ea typeface="+mn-ea"/>
              <a:cs typeface="+mn-cs"/>
            </a:rPr>
            <a:t>りました</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今後とも、国や他の地方公共団体との均衡を図り、給与の適正化に努め</a:t>
          </a:r>
          <a:r>
            <a:rPr lang="ja-JP" altLang="en-US" sz="1100">
              <a:solidFill>
                <a:schemeClr val="dk1"/>
              </a:solidFill>
              <a:effectLst/>
              <a:latin typeface="+mn-lt"/>
              <a:ea typeface="+mn-ea"/>
              <a:cs typeface="+mn-cs"/>
            </a:rPr>
            <a:t>ます</a:t>
          </a:r>
          <a:r>
            <a:rPr lang="ja-JP" altLang="ja-JP" sz="1100">
              <a:solidFill>
                <a:schemeClr val="dk1"/>
              </a:solidFill>
              <a:effectLst/>
              <a:latin typeface="+mn-lt"/>
              <a:ea typeface="+mn-ea"/>
              <a:cs typeface="+mn-cs"/>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3" name="直線コネクタ 252"/>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4"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5" name="直線コネクタ 254"/>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6"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7" name="直線コネクタ 256"/>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157238</xdr:rowOff>
    </xdr:from>
    <xdr:to>
      <xdr:col>24</xdr:col>
      <xdr:colOff>558800</xdr:colOff>
      <xdr:row>85</xdr:row>
      <xdr:rowOff>20259</xdr:rowOff>
    </xdr:to>
    <xdr:cxnSp macro="">
      <xdr:nvCxnSpPr>
        <xdr:cNvPr id="258" name="直線コネクタ 257"/>
        <xdr:cNvCxnSpPr/>
      </xdr:nvCxnSpPr>
      <xdr:spPr>
        <a:xfrm flipV="1">
          <a:off x="16179800" y="145590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60" name="フローチャート :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85</xdr:row>
      <xdr:rowOff>20259</xdr:rowOff>
    </xdr:to>
    <xdr:cxnSp macro="">
      <xdr:nvCxnSpPr>
        <xdr:cNvPr id="261" name="直線コネクタ 260"/>
        <xdr:cNvCxnSpPr/>
      </xdr:nvCxnSpPr>
      <xdr:spPr>
        <a:xfrm>
          <a:off x="15290800" y="144900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15421</xdr:rowOff>
    </xdr:from>
    <xdr:to>
      <xdr:col>23</xdr:col>
      <xdr:colOff>457200</xdr:colOff>
      <xdr:row>85</xdr:row>
      <xdr:rowOff>117021</xdr:rowOff>
    </xdr:to>
    <xdr:sp macro="" textlink="">
      <xdr:nvSpPr>
        <xdr:cNvPr id="262" name="フローチャート : 判断 261"/>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101798</xdr:rowOff>
    </xdr:from>
    <xdr:ext cx="736600" cy="259045"/>
    <xdr:sp macro="" textlink="">
      <xdr:nvSpPr>
        <xdr:cNvPr id="263" name="テキスト ボックス 262"/>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84</xdr:row>
      <xdr:rowOff>88295</xdr:rowOff>
    </xdr:to>
    <xdr:cxnSp macro="">
      <xdr:nvCxnSpPr>
        <xdr:cNvPr id="264" name="直線コネクタ 263"/>
        <xdr:cNvCxnSpPr/>
      </xdr:nvCxnSpPr>
      <xdr:spPr>
        <a:xfrm>
          <a:off x="14401800" y="1440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5" name="フローチャート : 判断 264"/>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6" name="テキスト ボックス 265"/>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92832</xdr:rowOff>
    </xdr:to>
    <xdr:cxnSp macro="">
      <xdr:nvCxnSpPr>
        <xdr:cNvPr id="267" name="直線コネクタ 266"/>
        <xdr:cNvCxnSpPr/>
      </xdr:nvCxnSpPr>
      <xdr:spPr>
        <a:xfrm flipV="1">
          <a:off x="13512800" y="14409662"/>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8" name="フローチャート : 判断 267"/>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9" name="テキスト ボックス 268"/>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106438</xdr:rowOff>
    </xdr:from>
    <xdr:to>
      <xdr:col>24</xdr:col>
      <xdr:colOff>609600</xdr:colOff>
      <xdr:row>85</xdr:row>
      <xdr:rowOff>36588</xdr:rowOff>
    </xdr:to>
    <xdr:sp macro="" textlink="">
      <xdr:nvSpPr>
        <xdr:cNvPr id="277" name="円/楕円 276"/>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122965</xdr:rowOff>
    </xdr:from>
    <xdr:ext cx="762000" cy="259045"/>
    <xdr:sp macro="" textlink="">
      <xdr:nvSpPr>
        <xdr:cNvPr id="278"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9" name="円/楕円 278"/>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81236</xdr:rowOff>
    </xdr:from>
    <xdr:ext cx="736600" cy="259045"/>
    <xdr:sp macro="" textlink="">
      <xdr:nvSpPr>
        <xdr:cNvPr id="280" name="テキスト ボックス 279"/>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81" name="円/楕円 280"/>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149272</xdr:rowOff>
    </xdr:from>
    <xdr:ext cx="762000" cy="259045"/>
    <xdr:sp macro="" textlink="">
      <xdr:nvSpPr>
        <xdr:cNvPr id="282" name="テキスト ボックス 281"/>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3" name="円/楕円 282"/>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68839</xdr:rowOff>
    </xdr:from>
    <xdr:ext cx="762000" cy="259045"/>
    <xdr:sp macro="" textlink="">
      <xdr:nvSpPr>
        <xdr:cNvPr id="284" name="テキスト ボックス 283"/>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5" name="円/楕円 284"/>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153809</xdr:rowOff>
    </xdr:from>
    <xdr:ext cx="762000" cy="259045"/>
    <xdr:sp macro="" textlink="">
      <xdr:nvSpPr>
        <xdr:cNvPr id="286" name="テキスト ボックス 285"/>
        <xdr:cNvSpPr txBox="1"/>
      </xdr:nvSpPr>
      <xdr:spPr>
        <a:xfrm>
          <a:off x="13131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年の合併に伴い策定した「定員適正化計画」において、平成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年度までの</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年間に職員を</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人削減する目標のところ</a:t>
          </a:r>
          <a:r>
            <a:rPr lang="en-US" altLang="ja-JP" sz="1100">
              <a:solidFill>
                <a:schemeClr val="dk1"/>
              </a:solidFill>
              <a:effectLst/>
              <a:latin typeface="+mn-lt"/>
              <a:ea typeface="+mn-ea"/>
              <a:cs typeface="+mn-cs"/>
            </a:rPr>
            <a:t>92</a:t>
          </a:r>
          <a:r>
            <a:rPr lang="ja-JP" altLang="ja-JP" sz="1100">
              <a:solidFill>
                <a:schemeClr val="dk1"/>
              </a:solidFill>
              <a:effectLst/>
              <a:latin typeface="+mn-lt"/>
              <a:ea typeface="+mn-ea"/>
              <a:cs typeface="+mn-cs"/>
            </a:rPr>
            <a:t>人の実績とな</a:t>
          </a:r>
          <a:r>
            <a:rPr lang="ja-JP" altLang="en-US" sz="1100">
              <a:solidFill>
                <a:schemeClr val="dk1"/>
              </a:solidFill>
              <a:effectLst/>
              <a:latin typeface="+mn-lt"/>
              <a:ea typeface="+mn-ea"/>
              <a:cs typeface="+mn-cs"/>
            </a:rPr>
            <a:t>りました</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前年度に比べ、人口が</a:t>
          </a:r>
          <a:r>
            <a:rPr lang="en-US" altLang="ja-JP" sz="1100">
              <a:solidFill>
                <a:schemeClr val="dk1"/>
              </a:solidFill>
              <a:effectLst/>
              <a:latin typeface="+mn-lt"/>
              <a:ea typeface="+mn-ea"/>
              <a:cs typeface="+mn-cs"/>
            </a:rPr>
            <a:t>530</a:t>
          </a:r>
          <a:r>
            <a:rPr lang="ja-JP" altLang="ja-JP" sz="1100">
              <a:solidFill>
                <a:schemeClr val="dk1"/>
              </a:solidFill>
              <a:effectLst/>
              <a:latin typeface="+mn-lt"/>
              <a:ea typeface="+mn-ea"/>
              <a:cs typeface="+mn-cs"/>
            </a:rPr>
            <a:t>人減少するなか、職員数は２人増の</a:t>
          </a:r>
          <a:r>
            <a:rPr lang="en-US" altLang="ja-JP" sz="1100">
              <a:solidFill>
                <a:schemeClr val="dk1"/>
              </a:solidFill>
              <a:effectLst/>
              <a:latin typeface="+mn-lt"/>
              <a:ea typeface="+mn-ea"/>
              <a:cs typeface="+mn-cs"/>
            </a:rPr>
            <a:t>342</a:t>
          </a:r>
          <a:r>
            <a:rPr lang="ja-JP" altLang="ja-JP" sz="1100">
              <a:solidFill>
                <a:schemeClr val="dk1"/>
              </a:solidFill>
              <a:effectLst/>
              <a:latin typeface="+mn-lt"/>
              <a:ea typeface="+mn-ea"/>
              <a:cs typeface="+mn-cs"/>
            </a:rPr>
            <a:t>人となっており、人口千人当たり職員数は</a:t>
          </a:r>
          <a:r>
            <a:rPr lang="en-US" altLang="ja-JP" sz="1100">
              <a:solidFill>
                <a:schemeClr val="dk1"/>
              </a:solidFill>
              <a:effectLst/>
              <a:latin typeface="+mn-lt"/>
              <a:ea typeface="+mn-ea"/>
              <a:cs typeface="+mn-cs"/>
            </a:rPr>
            <a:t>0.18</a:t>
          </a:r>
          <a:r>
            <a:rPr lang="ja-JP" altLang="ja-JP" sz="1100">
              <a:solidFill>
                <a:schemeClr val="dk1"/>
              </a:solidFill>
              <a:effectLst/>
              <a:latin typeface="+mn-lt"/>
              <a:ea typeface="+mn-ea"/>
              <a:cs typeface="+mn-cs"/>
            </a:rPr>
            <a:t>人多くな</a:t>
          </a:r>
          <a:r>
            <a:rPr lang="ja-JP" altLang="en-US" sz="1100">
              <a:solidFill>
                <a:schemeClr val="dk1"/>
              </a:solidFill>
              <a:effectLst/>
              <a:latin typeface="+mn-lt"/>
              <a:ea typeface="+mn-ea"/>
              <a:cs typeface="+mn-cs"/>
            </a:rPr>
            <a:t>っております</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引き続き、定員の適正化に努</a:t>
          </a:r>
          <a:r>
            <a:rPr lang="ja-JP" altLang="en-US" sz="1100">
              <a:solidFill>
                <a:schemeClr val="dk1"/>
              </a:solidFill>
              <a:effectLst/>
              <a:latin typeface="+mn-lt"/>
              <a:ea typeface="+mn-ea"/>
              <a:cs typeface="+mn-cs"/>
            </a:rPr>
            <a:t>めます</a:t>
          </a:r>
          <a:r>
            <a:rPr lang="ja-JP" altLang="ja-JP" sz="1100">
              <a:solidFill>
                <a:schemeClr val="dk1"/>
              </a:solidFill>
              <a:effectLst/>
              <a:latin typeface="+mn-lt"/>
              <a:ea typeface="+mn-ea"/>
              <a:cs typeface="+mn-cs"/>
            </a:rPr>
            <a:t>。</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8" name="直線コネクタ 317"/>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9"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20" name="直線コネクタ 319"/>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139247</xdr:rowOff>
    </xdr:from>
    <xdr:to>
      <xdr:col>24</xdr:col>
      <xdr:colOff>558800</xdr:colOff>
      <xdr:row>62</xdr:row>
      <xdr:rowOff>170271</xdr:rowOff>
    </xdr:to>
    <xdr:cxnSp macro="">
      <xdr:nvCxnSpPr>
        <xdr:cNvPr id="323" name="直線コネクタ 322"/>
        <xdr:cNvCxnSpPr/>
      </xdr:nvCxnSpPr>
      <xdr:spPr>
        <a:xfrm>
          <a:off x="16179800" y="1076914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4"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5" name="フローチャート : 判断 324"/>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125458</xdr:rowOff>
    </xdr:from>
    <xdr:to>
      <xdr:col>23</xdr:col>
      <xdr:colOff>406400</xdr:colOff>
      <xdr:row>62</xdr:row>
      <xdr:rowOff>139247</xdr:rowOff>
    </xdr:to>
    <xdr:cxnSp macro="">
      <xdr:nvCxnSpPr>
        <xdr:cNvPr id="326" name="直線コネクタ 325"/>
        <xdr:cNvCxnSpPr/>
      </xdr:nvCxnSpPr>
      <xdr:spPr>
        <a:xfrm>
          <a:off x="15290800" y="1075535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82459</xdr:rowOff>
    </xdr:from>
    <xdr:to>
      <xdr:col>23</xdr:col>
      <xdr:colOff>457200</xdr:colOff>
      <xdr:row>64</xdr:row>
      <xdr:rowOff>12609</xdr:rowOff>
    </xdr:to>
    <xdr:sp macro="" textlink="">
      <xdr:nvSpPr>
        <xdr:cNvPr id="327" name="フローチャート : 判断 326"/>
        <xdr:cNvSpPr/>
      </xdr:nvSpPr>
      <xdr:spPr>
        <a:xfrm>
          <a:off x="16129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168836</xdr:rowOff>
    </xdr:from>
    <xdr:ext cx="736600" cy="259045"/>
    <xdr:sp macro="" textlink="">
      <xdr:nvSpPr>
        <xdr:cNvPr id="328" name="テキスト ボックス 327"/>
        <xdr:cNvSpPr txBox="1"/>
      </xdr:nvSpPr>
      <xdr:spPr>
        <a:xfrm>
          <a:off x="15798800" y="10970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125458</xdr:rowOff>
    </xdr:from>
    <xdr:to>
      <xdr:col>22</xdr:col>
      <xdr:colOff>203200</xdr:colOff>
      <xdr:row>62</xdr:row>
      <xdr:rowOff>159929</xdr:rowOff>
    </xdr:to>
    <xdr:cxnSp macro="">
      <xdr:nvCxnSpPr>
        <xdr:cNvPr id="329" name="直線コネクタ 328"/>
        <xdr:cNvCxnSpPr/>
      </xdr:nvCxnSpPr>
      <xdr:spPr>
        <a:xfrm flipV="1">
          <a:off x="14401800" y="1075535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30" name="フローチャート : 判断 329"/>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31" name="テキスト ボックス 330"/>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147865</xdr:rowOff>
    </xdr:from>
    <xdr:to>
      <xdr:col>21</xdr:col>
      <xdr:colOff>0</xdr:colOff>
      <xdr:row>62</xdr:row>
      <xdr:rowOff>159929</xdr:rowOff>
    </xdr:to>
    <xdr:cxnSp macro="">
      <xdr:nvCxnSpPr>
        <xdr:cNvPr id="332" name="直線コネクタ 331"/>
        <xdr:cNvCxnSpPr/>
      </xdr:nvCxnSpPr>
      <xdr:spPr>
        <a:xfrm>
          <a:off x="13512800" y="1077776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3" name="フローチャート : 判断 332"/>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4" name="テキスト ボックス 333"/>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5" name="フローチャート : 判断 334"/>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6" name="テキスト ボックス 335"/>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119471</xdr:rowOff>
    </xdr:from>
    <xdr:to>
      <xdr:col>24</xdr:col>
      <xdr:colOff>609600</xdr:colOff>
      <xdr:row>63</xdr:row>
      <xdr:rowOff>49621</xdr:rowOff>
    </xdr:to>
    <xdr:sp macro="" textlink="">
      <xdr:nvSpPr>
        <xdr:cNvPr id="342" name="円/楕円 341"/>
        <xdr:cNvSpPr/>
      </xdr:nvSpPr>
      <xdr:spPr>
        <a:xfrm>
          <a:off x="169672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91548</xdr:rowOff>
    </xdr:from>
    <xdr:ext cx="762000" cy="259045"/>
    <xdr:sp macro="" textlink="">
      <xdr:nvSpPr>
        <xdr:cNvPr id="343" name="定員管理の状況該当値テキスト"/>
        <xdr:cNvSpPr txBox="1"/>
      </xdr:nvSpPr>
      <xdr:spPr>
        <a:xfrm>
          <a:off x="17106900" y="1072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88447</xdr:rowOff>
    </xdr:from>
    <xdr:to>
      <xdr:col>23</xdr:col>
      <xdr:colOff>457200</xdr:colOff>
      <xdr:row>63</xdr:row>
      <xdr:rowOff>18597</xdr:rowOff>
    </xdr:to>
    <xdr:sp macro="" textlink="">
      <xdr:nvSpPr>
        <xdr:cNvPr id="344" name="円/楕円 343"/>
        <xdr:cNvSpPr/>
      </xdr:nvSpPr>
      <xdr:spPr>
        <a:xfrm>
          <a:off x="161290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28774</xdr:rowOff>
    </xdr:from>
    <xdr:ext cx="736600" cy="259045"/>
    <xdr:sp macro="" textlink="">
      <xdr:nvSpPr>
        <xdr:cNvPr id="345" name="テキスト ボックス 344"/>
        <xdr:cNvSpPr txBox="1"/>
      </xdr:nvSpPr>
      <xdr:spPr>
        <a:xfrm>
          <a:off x="15798800" y="10487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74658</xdr:rowOff>
    </xdr:from>
    <xdr:to>
      <xdr:col>22</xdr:col>
      <xdr:colOff>254000</xdr:colOff>
      <xdr:row>63</xdr:row>
      <xdr:rowOff>4808</xdr:rowOff>
    </xdr:to>
    <xdr:sp macro="" textlink="">
      <xdr:nvSpPr>
        <xdr:cNvPr id="346" name="円/楕円 345"/>
        <xdr:cNvSpPr/>
      </xdr:nvSpPr>
      <xdr:spPr>
        <a:xfrm>
          <a:off x="15240000" y="107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14985</xdr:rowOff>
    </xdr:from>
    <xdr:ext cx="762000" cy="259045"/>
    <xdr:sp macro="" textlink="">
      <xdr:nvSpPr>
        <xdr:cNvPr id="347" name="テキスト ボックス 346"/>
        <xdr:cNvSpPr txBox="1"/>
      </xdr:nvSpPr>
      <xdr:spPr>
        <a:xfrm>
          <a:off x="14909800" y="1047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109129</xdr:rowOff>
    </xdr:from>
    <xdr:to>
      <xdr:col>21</xdr:col>
      <xdr:colOff>50800</xdr:colOff>
      <xdr:row>63</xdr:row>
      <xdr:rowOff>39279</xdr:rowOff>
    </xdr:to>
    <xdr:sp macro="" textlink="">
      <xdr:nvSpPr>
        <xdr:cNvPr id="348" name="円/楕円 347"/>
        <xdr:cNvSpPr/>
      </xdr:nvSpPr>
      <xdr:spPr>
        <a:xfrm>
          <a:off x="14351000" y="107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49456</xdr:rowOff>
    </xdr:from>
    <xdr:ext cx="762000" cy="259045"/>
    <xdr:sp macro="" textlink="">
      <xdr:nvSpPr>
        <xdr:cNvPr id="349" name="テキスト ボックス 348"/>
        <xdr:cNvSpPr txBox="1"/>
      </xdr:nvSpPr>
      <xdr:spPr>
        <a:xfrm>
          <a:off x="14020800" y="1050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97065</xdr:rowOff>
    </xdr:from>
    <xdr:to>
      <xdr:col>19</xdr:col>
      <xdr:colOff>533400</xdr:colOff>
      <xdr:row>63</xdr:row>
      <xdr:rowOff>27215</xdr:rowOff>
    </xdr:to>
    <xdr:sp macro="" textlink="">
      <xdr:nvSpPr>
        <xdr:cNvPr id="350" name="円/楕円 349"/>
        <xdr:cNvSpPr/>
      </xdr:nvSpPr>
      <xdr:spPr>
        <a:xfrm>
          <a:off x="13462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37392</xdr:rowOff>
    </xdr:from>
    <xdr:ext cx="762000" cy="259045"/>
    <xdr:sp macro="" textlink="">
      <xdr:nvSpPr>
        <xdr:cNvPr id="351" name="テキスト ボックス 350"/>
        <xdr:cNvSpPr txBox="1"/>
      </xdr:nvSpPr>
      <xdr:spPr>
        <a:xfrm>
          <a:off x="13131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合併建設計画登載事業の推進による合併特例債など、地方交付税措置の高い起債の活用を図っていることから、平成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年度比率は前年度比</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10.6</a:t>
          </a:r>
          <a:r>
            <a:rPr lang="ja-JP" altLang="ja-JP" sz="1100">
              <a:solidFill>
                <a:schemeClr val="dk1"/>
              </a:solidFill>
              <a:effectLst/>
              <a:latin typeface="+mn-lt"/>
              <a:ea typeface="+mn-ea"/>
              <a:cs typeface="+mn-cs"/>
            </a:rPr>
            <a:t>％となっております。今後は、類似団体の平均値に近づけるよう市債発行の抑制に努めます。</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80" name="直線コネクタ 379"/>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81"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2" name="直線コネクタ 381"/>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3"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4" name="直線コネクタ 383"/>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27940</xdr:rowOff>
    </xdr:to>
    <xdr:cxnSp macro="">
      <xdr:nvCxnSpPr>
        <xdr:cNvPr id="385" name="直線コネクタ 384"/>
        <xdr:cNvCxnSpPr/>
      </xdr:nvCxnSpPr>
      <xdr:spPr>
        <a:xfrm flipV="1">
          <a:off x="16179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6"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100330</xdr:rowOff>
    </xdr:to>
    <xdr:cxnSp macro="">
      <xdr:nvCxnSpPr>
        <xdr:cNvPr id="388" name="直線コネクタ 387"/>
        <xdr:cNvCxnSpPr/>
      </xdr:nvCxnSpPr>
      <xdr:spPr>
        <a:xfrm flipV="1">
          <a:off x="15290800" y="705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9" name="フローチャート :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90" name="テキスト ボックス 389"/>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156633</xdr:rowOff>
    </xdr:to>
    <xdr:cxnSp macro="">
      <xdr:nvCxnSpPr>
        <xdr:cNvPr id="391" name="直線コネクタ 390"/>
        <xdr:cNvCxnSpPr/>
      </xdr:nvCxnSpPr>
      <xdr:spPr>
        <a:xfrm flipV="1">
          <a:off x="14401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2" name="フローチャート : 判断 391"/>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3" name="テキスト ボックス 392"/>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84244</xdr:rowOff>
    </xdr:from>
    <xdr:to>
      <xdr:col>21</xdr:col>
      <xdr:colOff>0</xdr:colOff>
      <xdr:row>41</xdr:row>
      <xdr:rowOff>156633</xdr:rowOff>
    </xdr:to>
    <xdr:cxnSp macro="">
      <xdr:nvCxnSpPr>
        <xdr:cNvPr id="394" name="直線コネクタ 393"/>
        <xdr:cNvCxnSpPr/>
      </xdr:nvCxnSpPr>
      <xdr:spPr>
        <a:xfrm>
          <a:off x="13512800" y="71136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5" name="フローチャート : 判断 39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6" name="テキスト ボックス 395"/>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7" name="フローチャート : 判断 39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8" name="テキスト ボックス 39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4" name="円/楕円 403"/>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5"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6" name="円/楕円 405"/>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407" name="テキスト ボックス 406"/>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8" name="円/楕円 407"/>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9" name="テキスト ボックス 40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10" name="円/楕円 409"/>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20760</xdr:rowOff>
    </xdr:from>
    <xdr:ext cx="762000" cy="259045"/>
    <xdr:sp macro="" textlink="">
      <xdr:nvSpPr>
        <xdr:cNvPr id="411" name="テキスト ボックス 410"/>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412" name="円/楕円 411"/>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413" name="テキスト ボックス 412"/>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充当可能財源である充当可能基金（財政調整基金など）の残高が増加したものの、大型事業による地方債の借り入れにより地方債残高が増加、また、公営企業債等繰入見込額が大幅に増加したことにより、前年度より</a:t>
          </a:r>
          <a:r>
            <a:rPr lang="en-US" altLang="ja-JP" sz="1100">
              <a:solidFill>
                <a:schemeClr val="dk1"/>
              </a:solidFill>
              <a:effectLst/>
              <a:latin typeface="+mn-lt"/>
              <a:ea typeface="+mn-ea"/>
              <a:cs typeface="+mn-cs"/>
            </a:rPr>
            <a:t>30.9</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113.0</a:t>
          </a:r>
          <a:r>
            <a:rPr lang="ja-JP" altLang="ja-JP" sz="1100">
              <a:solidFill>
                <a:schemeClr val="dk1"/>
              </a:solidFill>
              <a:effectLst/>
              <a:latin typeface="+mn-lt"/>
              <a:ea typeface="+mn-ea"/>
              <a:cs typeface="+mn-cs"/>
            </a:rPr>
            <a:t>％となりました。今後は、より一層、公債費等義務的経費の削減を中心とする行財政改革を進め、財政の健全化に努めます。</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2" name="直線コネクタ 441"/>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3"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4" name="直線コネクタ 443"/>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116374</xdr:rowOff>
    </xdr:from>
    <xdr:to>
      <xdr:col>24</xdr:col>
      <xdr:colOff>558800</xdr:colOff>
      <xdr:row>19</xdr:row>
      <xdr:rowOff>22013</xdr:rowOff>
    </xdr:to>
    <xdr:cxnSp macro="">
      <xdr:nvCxnSpPr>
        <xdr:cNvPr id="447" name="直線コネクタ 446"/>
        <xdr:cNvCxnSpPr/>
      </xdr:nvCxnSpPr>
      <xdr:spPr>
        <a:xfrm>
          <a:off x="16179800" y="3031024"/>
          <a:ext cx="838200" cy="2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8"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9" name="フローチャート : 判断 448"/>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165820</xdr:rowOff>
    </xdr:from>
    <xdr:to>
      <xdr:col>23</xdr:col>
      <xdr:colOff>406400</xdr:colOff>
      <xdr:row>17</xdr:row>
      <xdr:rowOff>116374</xdr:rowOff>
    </xdr:to>
    <xdr:cxnSp macro="">
      <xdr:nvCxnSpPr>
        <xdr:cNvPr id="450" name="直線コネクタ 449"/>
        <xdr:cNvCxnSpPr/>
      </xdr:nvCxnSpPr>
      <xdr:spPr>
        <a:xfrm>
          <a:off x="15290800" y="2566120"/>
          <a:ext cx="889000" cy="46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47202</xdr:rowOff>
    </xdr:from>
    <xdr:to>
      <xdr:col>23</xdr:col>
      <xdr:colOff>457200</xdr:colOff>
      <xdr:row>16</xdr:row>
      <xdr:rowOff>148802</xdr:rowOff>
    </xdr:to>
    <xdr:sp macro="" textlink="">
      <xdr:nvSpPr>
        <xdr:cNvPr id="451" name="フローチャート : 判断 450"/>
        <xdr:cNvSpPr/>
      </xdr:nvSpPr>
      <xdr:spPr>
        <a:xfrm>
          <a:off x="16129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158979</xdr:rowOff>
    </xdr:from>
    <xdr:ext cx="736600" cy="259045"/>
    <xdr:sp macro="" textlink="">
      <xdr:nvSpPr>
        <xdr:cNvPr id="452" name="テキスト ボックス 451"/>
        <xdr:cNvSpPr txBox="1"/>
      </xdr:nvSpPr>
      <xdr:spPr>
        <a:xfrm>
          <a:off x="15798800" y="255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76539</xdr:rowOff>
    </xdr:from>
    <xdr:to>
      <xdr:col>22</xdr:col>
      <xdr:colOff>203200</xdr:colOff>
      <xdr:row>14</xdr:row>
      <xdr:rowOff>165820</xdr:rowOff>
    </xdr:to>
    <xdr:cxnSp macro="">
      <xdr:nvCxnSpPr>
        <xdr:cNvPr id="453" name="直線コネクタ 452"/>
        <xdr:cNvCxnSpPr/>
      </xdr:nvCxnSpPr>
      <xdr:spPr>
        <a:xfrm>
          <a:off x="14401800" y="2476839"/>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4" name="フローチャート : 判断 453"/>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5" name="テキスト ボックス 454"/>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8170</xdr:rowOff>
    </xdr:from>
    <xdr:to>
      <xdr:col>21</xdr:col>
      <xdr:colOff>0</xdr:colOff>
      <xdr:row>14</xdr:row>
      <xdr:rowOff>76539</xdr:rowOff>
    </xdr:to>
    <xdr:cxnSp macro="">
      <xdr:nvCxnSpPr>
        <xdr:cNvPr id="456" name="直線コネクタ 455"/>
        <xdr:cNvCxnSpPr/>
      </xdr:nvCxnSpPr>
      <xdr:spPr>
        <a:xfrm>
          <a:off x="13512800" y="240847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7" name="フローチャート : 判断 456"/>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8" name="テキスト ボックス 457"/>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9" name="フローチャート : 判断 458"/>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60" name="テキスト ボックス 459"/>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142663</xdr:rowOff>
    </xdr:from>
    <xdr:to>
      <xdr:col>24</xdr:col>
      <xdr:colOff>609600</xdr:colOff>
      <xdr:row>19</xdr:row>
      <xdr:rowOff>72813</xdr:rowOff>
    </xdr:to>
    <xdr:sp macro="" textlink="">
      <xdr:nvSpPr>
        <xdr:cNvPr id="466" name="円/楕円 465"/>
        <xdr:cNvSpPr/>
      </xdr:nvSpPr>
      <xdr:spPr>
        <a:xfrm>
          <a:off x="169672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114740</xdr:rowOff>
    </xdr:from>
    <xdr:ext cx="762000" cy="259045"/>
    <xdr:sp macro="" textlink="">
      <xdr:nvSpPr>
        <xdr:cNvPr id="467" name="将来負担の状況該当値テキスト"/>
        <xdr:cNvSpPr txBox="1"/>
      </xdr:nvSpPr>
      <xdr:spPr>
        <a:xfrm>
          <a:off x="17106900" y="320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65574</xdr:rowOff>
    </xdr:from>
    <xdr:to>
      <xdr:col>23</xdr:col>
      <xdr:colOff>457200</xdr:colOff>
      <xdr:row>17</xdr:row>
      <xdr:rowOff>167174</xdr:rowOff>
    </xdr:to>
    <xdr:sp macro="" textlink="">
      <xdr:nvSpPr>
        <xdr:cNvPr id="468" name="円/楕円 467"/>
        <xdr:cNvSpPr/>
      </xdr:nvSpPr>
      <xdr:spPr>
        <a:xfrm>
          <a:off x="16129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151951</xdr:rowOff>
    </xdr:from>
    <xdr:ext cx="736600" cy="259045"/>
    <xdr:sp macro="" textlink="">
      <xdr:nvSpPr>
        <xdr:cNvPr id="469" name="テキスト ボックス 468"/>
        <xdr:cNvSpPr txBox="1"/>
      </xdr:nvSpPr>
      <xdr:spPr>
        <a:xfrm>
          <a:off x="15798800" y="306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115020</xdr:rowOff>
    </xdr:from>
    <xdr:to>
      <xdr:col>22</xdr:col>
      <xdr:colOff>254000</xdr:colOff>
      <xdr:row>15</xdr:row>
      <xdr:rowOff>45170</xdr:rowOff>
    </xdr:to>
    <xdr:sp macro="" textlink="">
      <xdr:nvSpPr>
        <xdr:cNvPr id="470" name="円/楕円 469"/>
        <xdr:cNvSpPr/>
      </xdr:nvSpPr>
      <xdr:spPr>
        <a:xfrm>
          <a:off x="15240000" y="25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55347</xdr:rowOff>
    </xdr:from>
    <xdr:ext cx="762000" cy="259045"/>
    <xdr:sp macro="" textlink="">
      <xdr:nvSpPr>
        <xdr:cNvPr id="471" name="テキスト ボックス 470"/>
        <xdr:cNvSpPr txBox="1"/>
      </xdr:nvSpPr>
      <xdr:spPr>
        <a:xfrm>
          <a:off x="14909800" y="22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25739</xdr:rowOff>
    </xdr:from>
    <xdr:to>
      <xdr:col>21</xdr:col>
      <xdr:colOff>50800</xdr:colOff>
      <xdr:row>14</xdr:row>
      <xdr:rowOff>127339</xdr:rowOff>
    </xdr:to>
    <xdr:sp macro="" textlink="">
      <xdr:nvSpPr>
        <xdr:cNvPr id="472" name="円/楕円 471"/>
        <xdr:cNvSpPr/>
      </xdr:nvSpPr>
      <xdr:spPr>
        <a:xfrm>
          <a:off x="14351000" y="2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137516</xdr:rowOff>
    </xdr:from>
    <xdr:ext cx="762000" cy="259045"/>
    <xdr:sp macro="" textlink="">
      <xdr:nvSpPr>
        <xdr:cNvPr id="473" name="テキスト ボックス 472"/>
        <xdr:cNvSpPr txBox="1"/>
      </xdr:nvSpPr>
      <xdr:spPr>
        <a:xfrm>
          <a:off x="14020800" y="219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128820</xdr:rowOff>
    </xdr:from>
    <xdr:to>
      <xdr:col>19</xdr:col>
      <xdr:colOff>533400</xdr:colOff>
      <xdr:row>14</xdr:row>
      <xdr:rowOff>58970</xdr:rowOff>
    </xdr:to>
    <xdr:sp macro="" textlink="">
      <xdr:nvSpPr>
        <xdr:cNvPr id="474" name="円/楕円 473"/>
        <xdr:cNvSpPr/>
      </xdr:nvSpPr>
      <xdr:spPr>
        <a:xfrm>
          <a:off x="13462000" y="23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69147</xdr:rowOff>
    </xdr:from>
    <xdr:ext cx="762000" cy="259045"/>
    <xdr:sp macro="" textlink="">
      <xdr:nvSpPr>
        <xdr:cNvPr id="475" name="テキスト ボックス 474"/>
        <xdr:cNvSpPr txBox="1"/>
      </xdr:nvSpPr>
      <xdr:spPr>
        <a:xfrm>
          <a:off x="13131800" y="212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岩手県大船渡市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37,891
37,547
322.50
62,096,340
56,524,636
2,531,872
10,955,642
23,556,066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ラスパイレス指数</a:t>
          </a:r>
          <a:r>
            <a:rPr lang="en-US" altLang="ja-JP" sz="1100">
              <a:solidFill>
                <a:schemeClr val="dk1"/>
              </a:solidFill>
              <a:effectLst/>
              <a:latin typeface="+mn-lt"/>
              <a:ea typeface="+mn-ea"/>
              <a:cs typeface="+mn-cs"/>
            </a:rPr>
            <a:t>97.1</a:t>
          </a:r>
          <a:r>
            <a:rPr lang="ja-JP" altLang="ja-JP" sz="1100">
              <a:solidFill>
                <a:schemeClr val="dk1"/>
              </a:solidFill>
              <a:effectLst/>
              <a:latin typeface="+mn-lt"/>
              <a:ea typeface="+mn-ea"/>
              <a:cs typeface="+mn-cs"/>
            </a:rPr>
            <a:t>、人口千人当たり職員数</a:t>
          </a:r>
          <a:r>
            <a:rPr lang="en-US" altLang="ja-JP" sz="1100">
              <a:solidFill>
                <a:schemeClr val="dk1"/>
              </a:solidFill>
              <a:effectLst/>
              <a:latin typeface="+mn-lt"/>
              <a:ea typeface="+mn-ea"/>
              <a:cs typeface="+mn-cs"/>
            </a:rPr>
            <a:t>9.03</a:t>
          </a:r>
          <a:r>
            <a:rPr lang="ja-JP" altLang="ja-JP" sz="1100">
              <a:solidFill>
                <a:schemeClr val="dk1"/>
              </a:solidFill>
              <a:effectLst/>
              <a:latin typeface="+mn-lt"/>
              <a:ea typeface="+mn-ea"/>
              <a:cs typeface="+mn-cs"/>
            </a:rPr>
            <a:t>人及び人口１人当たりの人件費決算額</a:t>
          </a:r>
          <a:r>
            <a:rPr lang="en-US" altLang="ja-JP" sz="1100">
              <a:solidFill>
                <a:schemeClr val="dk1"/>
              </a:solidFill>
              <a:effectLst/>
              <a:latin typeface="+mn-lt"/>
              <a:ea typeface="+mn-ea"/>
              <a:cs typeface="+mn-cs"/>
            </a:rPr>
            <a:t>87,681</a:t>
          </a:r>
          <a:r>
            <a:rPr lang="ja-JP" altLang="ja-JP" sz="1100">
              <a:solidFill>
                <a:schemeClr val="dk1"/>
              </a:solidFill>
              <a:effectLst/>
              <a:latin typeface="+mn-lt"/>
              <a:ea typeface="+mn-ea"/>
              <a:cs typeface="+mn-cs"/>
            </a:rPr>
            <a:t>円となっている。ラスパイレス指数は類似団体平均を下回ってい</a:t>
          </a:r>
          <a:r>
            <a:rPr lang="ja-JP" altLang="en-US" sz="1100">
              <a:solidFill>
                <a:schemeClr val="dk1"/>
              </a:solidFill>
              <a:effectLst/>
              <a:latin typeface="+mn-lt"/>
              <a:ea typeface="+mn-ea"/>
              <a:cs typeface="+mn-cs"/>
            </a:rPr>
            <a:t>ます</a:t>
          </a:r>
          <a:r>
            <a:rPr lang="ja-JP" altLang="ja-JP" sz="1100">
              <a:solidFill>
                <a:schemeClr val="dk1"/>
              </a:solidFill>
              <a:effectLst/>
              <a:latin typeface="+mn-lt"/>
              <a:ea typeface="+mn-ea"/>
              <a:cs typeface="+mn-cs"/>
            </a:rPr>
            <a:t>が、人口千人当たり職員数と人口１人当たりの人件費決算額は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類似団体平均を上回ってい</a:t>
          </a:r>
          <a:r>
            <a:rPr lang="ja-JP" altLang="en-US" sz="1100">
              <a:solidFill>
                <a:schemeClr val="dk1"/>
              </a:solidFill>
              <a:effectLst/>
              <a:latin typeface="+mn-lt"/>
              <a:ea typeface="+mn-ea"/>
              <a:cs typeface="+mn-cs"/>
            </a:rPr>
            <a:t>ます</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また、一部事務組合の人件費に充てる負担金に係る人口１人当たりの決算額</a:t>
          </a:r>
          <a:r>
            <a:rPr lang="en-US" altLang="ja-JP" sz="1100">
              <a:solidFill>
                <a:schemeClr val="dk1"/>
              </a:solidFill>
              <a:effectLst/>
              <a:latin typeface="+mn-lt"/>
              <a:ea typeface="+mn-ea"/>
              <a:cs typeface="+mn-cs"/>
            </a:rPr>
            <a:t>17,202</a:t>
          </a:r>
          <a:r>
            <a:rPr lang="ja-JP" altLang="ja-JP" sz="1100">
              <a:solidFill>
                <a:schemeClr val="dk1"/>
              </a:solidFill>
              <a:effectLst/>
              <a:latin typeface="+mn-lt"/>
              <a:ea typeface="+mn-ea"/>
              <a:cs typeface="+mn-cs"/>
            </a:rPr>
            <a:t>円は、類似団体平均を上回ってい</a:t>
          </a:r>
          <a:r>
            <a:rPr lang="ja-JP" altLang="en-US" sz="1100">
              <a:solidFill>
                <a:schemeClr val="dk1"/>
              </a:solidFill>
              <a:effectLst/>
              <a:latin typeface="+mn-lt"/>
              <a:ea typeface="+mn-ea"/>
              <a:cs typeface="+mn-cs"/>
            </a:rPr>
            <a:t>ます</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引き続き、定員及び給与の適正化を推進し、人件費の削減に努め</a:t>
          </a:r>
          <a:r>
            <a:rPr lang="ja-JP" altLang="en-US" sz="1100">
              <a:solidFill>
                <a:schemeClr val="dk1"/>
              </a:solidFill>
              <a:effectLst/>
              <a:latin typeface="+mn-lt"/>
              <a:ea typeface="+mn-ea"/>
              <a:cs typeface="+mn-cs"/>
            </a:rPr>
            <a:t>ます</a:t>
          </a:r>
          <a:r>
            <a:rPr lang="ja-JP" altLang="ja-JP" sz="1100">
              <a:solidFill>
                <a:schemeClr val="dk1"/>
              </a:solidFill>
              <a:effectLst/>
              <a:latin typeface="+mn-lt"/>
              <a:ea typeface="+mn-ea"/>
              <a:cs typeface="+mn-cs"/>
            </a:rPr>
            <a:t>。</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153670</xdr:rowOff>
    </xdr:from>
    <xdr:to>
      <xdr:col>7</xdr:col>
      <xdr:colOff>15875</xdr:colOff>
      <xdr:row>38</xdr:row>
      <xdr:rowOff>50800</xdr:rowOff>
    </xdr:to>
    <xdr:cxnSp macro="">
      <xdr:nvCxnSpPr>
        <xdr:cNvPr id="66" name="直線コネクタ 65"/>
        <xdr:cNvCxnSpPr/>
      </xdr:nvCxnSpPr>
      <xdr:spPr>
        <a:xfrm>
          <a:off x="3987800" y="6497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153670</xdr:rowOff>
    </xdr:from>
    <xdr:to>
      <xdr:col>5</xdr:col>
      <xdr:colOff>549275</xdr:colOff>
      <xdr:row>38</xdr:row>
      <xdr:rowOff>81280</xdr:rowOff>
    </xdr:to>
    <xdr:cxnSp macro="">
      <xdr:nvCxnSpPr>
        <xdr:cNvPr id="69" name="直線コネクタ 68"/>
        <xdr:cNvCxnSpPr/>
      </xdr:nvCxnSpPr>
      <xdr:spPr>
        <a:xfrm flipV="1">
          <a:off x="3098800" y="6497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81280</xdr:rowOff>
    </xdr:to>
    <xdr:cxnSp macro="">
      <xdr:nvCxnSpPr>
        <xdr:cNvPr id="72" name="直線コネクタ 71"/>
        <xdr:cNvCxnSpPr/>
      </xdr:nvCxnSpPr>
      <xdr:spPr>
        <a:xfrm>
          <a:off x="2209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66040</xdr:rowOff>
    </xdr:to>
    <xdr:cxnSp macro="">
      <xdr:nvCxnSpPr>
        <xdr:cNvPr id="75" name="直線コネクタ 74"/>
        <xdr:cNvCxnSpPr/>
      </xdr:nvCxnSpPr>
      <xdr:spPr>
        <a:xfrm flipV="1">
          <a:off x="1320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5" name="円/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102870</xdr:rowOff>
    </xdr:from>
    <xdr:to>
      <xdr:col>5</xdr:col>
      <xdr:colOff>600075</xdr:colOff>
      <xdr:row>38</xdr:row>
      <xdr:rowOff>33020</xdr:rowOff>
    </xdr:to>
    <xdr:sp macro="" textlink="">
      <xdr:nvSpPr>
        <xdr:cNvPr id="87" name="円/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9" name="円/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3" name="円/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物件費に係る経常収支比率は、復旧・復興の進展による施設維持管理費の増により高水準で推移しており、前年度比</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11.0</a:t>
          </a:r>
          <a:r>
            <a:rPr lang="ja-JP" altLang="ja-JP" sz="1100">
              <a:solidFill>
                <a:schemeClr val="dk1"/>
              </a:solidFill>
              <a:effectLst/>
              <a:latin typeface="+mn-lt"/>
              <a:ea typeface="+mn-ea"/>
              <a:cs typeface="+mn-cs"/>
            </a:rPr>
            <a:t>％となりましたが、依然として類似団体平均を大きく下回っています。今後も引き続き、大船渡市行政改革大綱に基づいた行政改革の一層の推進により物件費の抑制に努めます。</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38100</xdr:rowOff>
    </xdr:from>
    <xdr:to>
      <xdr:col>24</xdr:col>
      <xdr:colOff>31750</xdr:colOff>
      <xdr:row>14</xdr:row>
      <xdr:rowOff>76200</xdr:rowOff>
    </xdr:to>
    <xdr:cxnSp macro="">
      <xdr:nvCxnSpPr>
        <xdr:cNvPr id="127" name="直線コネクタ 126"/>
        <xdr:cNvCxnSpPr/>
      </xdr:nvCxnSpPr>
      <xdr:spPr>
        <a:xfrm>
          <a:off x="15671800" y="243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120650</xdr:rowOff>
    </xdr:from>
    <xdr:to>
      <xdr:col>22</xdr:col>
      <xdr:colOff>565150</xdr:colOff>
      <xdr:row>14</xdr:row>
      <xdr:rowOff>38100</xdr:rowOff>
    </xdr:to>
    <xdr:cxnSp macro="">
      <xdr:nvCxnSpPr>
        <xdr:cNvPr id="130" name="直線コネクタ 129"/>
        <xdr:cNvCxnSpPr/>
      </xdr:nvCxnSpPr>
      <xdr:spPr>
        <a:xfrm>
          <a:off x="14782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139700</xdr:rowOff>
    </xdr:from>
    <xdr:to>
      <xdr:col>21</xdr:col>
      <xdr:colOff>361950</xdr:colOff>
      <xdr:row>13</xdr:row>
      <xdr:rowOff>120650</xdr:rowOff>
    </xdr:to>
    <xdr:cxnSp macro="">
      <xdr:nvCxnSpPr>
        <xdr:cNvPr id="133" name="直線コネクタ 132"/>
        <xdr:cNvCxnSpPr/>
      </xdr:nvCxnSpPr>
      <xdr:spPr>
        <a:xfrm>
          <a:off x="13893800" y="2197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139700</xdr:rowOff>
    </xdr:from>
    <xdr:to>
      <xdr:col>20</xdr:col>
      <xdr:colOff>158750</xdr:colOff>
      <xdr:row>12</xdr:row>
      <xdr:rowOff>165100</xdr:rowOff>
    </xdr:to>
    <xdr:cxnSp macro="">
      <xdr:nvCxnSpPr>
        <xdr:cNvPr id="136" name="直線コネクタ 135"/>
        <xdr:cNvCxnSpPr/>
      </xdr:nvCxnSpPr>
      <xdr:spPr>
        <a:xfrm flipV="1">
          <a:off x="13004800" y="219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25400</xdr:rowOff>
    </xdr:from>
    <xdr:to>
      <xdr:col>24</xdr:col>
      <xdr:colOff>82550</xdr:colOff>
      <xdr:row>14</xdr:row>
      <xdr:rowOff>127000</xdr:rowOff>
    </xdr:to>
    <xdr:sp macro="" textlink="">
      <xdr:nvSpPr>
        <xdr:cNvPr id="146" name="円/楕円 145"/>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41927</xdr:rowOff>
    </xdr:from>
    <xdr:ext cx="762000" cy="259045"/>
    <xdr:sp macro="" textlink="">
      <xdr:nvSpPr>
        <xdr:cNvPr id="147"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158750</xdr:rowOff>
    </xdr:from>
    <xdr:to>
      <xdr:col>22</xdr:col>
      <xdr:colOff>615950</xdr:colOff>
      <xdr:row>14</xdr:row>
      <xdr:rowOff>88900</xdr:rowOff>
    </xdr:to>
    <xdr:sp macro="" textlink="">
      <xdr:nvSpPr>
        <xdr:cNvPr id="148" name="円/楕円 147"/>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99077</xdr:rowOff>
    </xdr:from>
    <xdr:ext cx="736600" cy="259045"/>
    <xdr:sp macro="" textlink="">
      <xdr:nvSpPr>
        <xdr:cNvPr id="149" name="テキスト ボックス 148"/>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69850</xdr:rowOff>
    </xdr:from>
    <xdr:to>
      <xdr:col>21</xdr:col>
      <xdr:colOff>412750</xdr:colOff>
      <xdr:row>14</xdr:row>
      <xdr:rowOff>0</xdr:rowOff>
    </xdr:to>
    <xdr:sp macro="" textlink="">
      <xdr:nvSpPr>
        <xdr:cNvPr id="150" name="円/楕円 149"/>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10177</xdr:rowOff>
    </xdr:from>
    <xdr:ext cx="762000" cy="259045"/>
    <xdr:sp macro="" textlink="">
      <xdr:nvSpPr>
        <xdr:cNvPr id="151" name="テキスト ボックス 150"/>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88900</xdr:rowOff>
    </xdr:from>
    <xdr:to>
      <xdr:col>20</xdr:col>
      <xdr:colOff>209550</xdr:colOff>
      <xdr:row>13</xdr:row>
      <xdr:rowOff>19050</xdr:rowOff>
    </xdr:to>
    <xdr:sp macro="" textlink="">
      <xdr:nvSpPr>
        <xdr:cNvPr id="152" name="円/楕円 151"/>
        <xdr:cNvSpPr/>
      </xdr:nvSpPr>
      <xdr:spPr>
        <a:xfrm>
          <a:off x="13843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29227</xdr:rowOff>
    </xdr:from>
    <xdr:ext cx="762000" cy="259045"/>
    <xdr:sp macro="" textlink="">
      <xdr:nvSpPr>
        <xdr:cNvPr id="153" name="テキスト ボックス 152"/>
        <xdr:cNvSpPr txBox="1"/>
      </xdr:nvSpPr>
      <xdr:spPr>
        <a:xfrm>
          <a:off x="13512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114300</xdr:rowOff>
    </xdr:from>
    <xdr:to>
      <xdr:col>19</xdr:col>
      <xdr:colOff>6350</xdr:colOff>
      <xdr:row>13</xdr:row>
      <xdr:rowOff>44450</xdr:rowOff>
    </xdr:to>
    <xdr:sp macro="" textlink="">
      <xdr:nvSpPr>
        <xdr:cNvPr id="154" name="円/楕円 153"/>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54627</xdr:rowOff>
    </xdr:from>
    <xdr:ext cx="762000" cy="259045"/>
    <xdr:sp macro="" textlink="">
      <xdr:nvSpPr>
        <xdr:cNvPr id="155" name="テキスト ボックス 154"/>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扶助費に係る経常収支比率は、震災の影響で低下して以降、平成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年度までは減少傾向にありましたが、平成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年度は児童福祉費の大幅な減少に伴い、前年度比</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8.3</a:t>
          </a:r>
          <a:r>
            <a:rPr lang="ja-JP" altLang="ja-JP" sz="1100">
              <a:solidFill>
                <a:schemeClr val="dk1"/>
              </a:solidFill>
              <a:effectLst/>
              <a:latin typeface="+mn-lt"/>
              <a:ea typeface="+mn-ea"/>
              <a:cs typeface="+mn-cs"/>
            </a:rPr>
            <a:t>％となりました。</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58</xdr:row>
      <xdr:rowOff>12700</xdr:rowOff>
    </xdr:to>
    <xdr:cxnSp macro="">
      <xdr:nvCxnSpPr>
        <xdr:cNvPr id="190" name="直線コネクタ 189"/>
        <xdr:cNvCxnSpPr/>
      </xdr:nvCxnSpPr>
      <xdr:spPr>
        <a:xfrm flipV="1">
          <a:off x="3987800" y="9728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58</xdr:row>
      <xdr:rowOff>12700</xdr:rowOff>
    </xdr:to>
    <xdr:cxnSp macro="">
      <xdr:nvCxnSpPr>
        <xdr:cNvPr id="193" name="直線コネクタ 192"/>
        <xdr:cNvCxnSpPr/>
      </xdr:nvCxnSpPr>
      <xdr:spPr>
        <a:xfrm>
          <a:off x="3098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4" name="フローチャート :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195" name="テキスト ボックス 194"/>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127000</xdr:rowOff>
    </xdr:to>
    <xdr:cxnSp macro="">
      <xdr:nvCxnSpPr>
        <xdr:cNvPr id="196" name="直線コネクタ 195"/>
        <xdr:cNvCxnSpPr/>
      </xdr:nvCxnSpPr>
      <xdr:spPr>
        <a:xfrm>
          <a:off x="2209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20865</xdr:rowOff>
    </xdr:to>
    <xdr:cxnSp macro="">
      <xdr:nvCxnSpPr>
        <xdr:cNvPr id="199" name="直線コネクタ 198"/>
        <xdr:cNvCxnSpPr/>
      </xdr:nvCxnSpPr>
      <xdr:spPr>
        <a:xfrm flipV="1">
          <a:off x="1320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1" name="円/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3" name="円/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4" name="テキスト ボックス 21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5" name="円/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141515</xdr:rowOff>
    </xdr:from>
    <xdr:to>
      <xdr:col>1</xdr:col>
      <xdr:colOff>676275</xdr:colOff>
      <xdr:row>57</xdr:row>
      <xdr:rowOff>71665</xdr:rowOff>
    </xdr:to>
    <xdr:sp macro="" textlink="">
      <xdr:nvSpPr>
        <xdr:cNvPr id="217" name="円/楕円 216"/>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56442</xdr:rowOff>
    </xdr:from>
    <xdr:ext cx="762000" cy="259045"/>
    <xdr:sp macro="" textlink="">
      <xdr:nvSpPr>
        <xdr:cNvPr id="218" name="テキスト ボックス 217"/>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その他に係る経常収支比率は、公共下水道事業に係る繰出金が増加したこと等により、前年度比</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13.2</a:t>
          </a:r>
          <a:r>
            <a:rPr lang="ja-JP" altLang="ja-JP" sz="1100">
              <a:solidFill>
                <a:schemeClr val="dk1"/>
              </a:solidFill>
              <a:effectLst/>
              <a:latin typeface="+mn-lt"/>
              <a:ea typeface="+mn-ea"/>
              <a:cs typeface="+mn-cs"/>
            </a:rPr>
            <a:t>％となりましたが、依然として類似団体平均を下回っております。</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60053</xdr:rowOff>
    </xdr:from>
    <xdr:to>
      <xdr:col>24</xdr:col>
      <xdr:colOff>31750</xdr:colOff>
      <xdr:row>55</xdr:row>
      <xdr:rowOff>131899</xdr:rowOff>
    </xdr:to>
    <xdr:cxnSp macro="">
      <xdr:nvCxnSpPr>
        <xdr:cNvPr id="253" name="直線コネクタ 252"/>
        <xdr:cNvCxnSpPr/>
      </xdr:nvCxnSpPr>
      <xdr:spPr>
        <a:xfrm>
          <a:off x="15671800" y="948980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60053</xdr:rowOff>
    </xdr:from>
    <xdr:to>
      <xdr:col>22</xdr:col>
      <xdr:colOff>565150</xdr:colOff>
      <xdr:row>55</xdr:row>
      <xdr:rowOff>131899</xdr:rowOff>
    </xdr:to>
    <xdr:cxnSp macro="">
      <xdr:nvCxnSpPr>
        <xdr:cNvPr id="256" name="直線コネクタ 255"/>
        <xdr:cNvCxnSpPr/>
      </xdr:nvCxnSpPr>
      <xdr:spPr>
        <a:xfrm flipV="1">
          <a:off x="14782800" y="948980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xdr:rowOff>
    </xdr:from>
    <xdr:to>
      <xdr:col>22</xdr:col>
      <xdr:colOff>615950</xdr:colOff>
      <xdr:row>56</xdr:row>
      <xdr:rowOff>109220</xdr:rowOff>
    </xdr:to>
    <xdr:sp macro="" textlink="">
      <xdr:nvSpPr>
        <xdr:cNvPr id="257" name="フローチャート : 判断 25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93997</xdr:rowOff>
    </xdr:from>
    <xdr:ext cx="736600" cy="259045"/>
    <xdr:sp macro="" textlink="">
      <xdr:nvSpPr>
        <xdr:cNvPr id="258" name="テキスト ボックス 257"/>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40459</xdr:rowOff>
    </xdr:from>
    <xdr:to>
      <xdr:col>21</xdr:col>
      <xdr:colOff>361950</xdr:colOff>
      <xdr:row>55</xdr:row>
      <xdr:rowOff>131899</xdr:rowOff>
    </xdr:to>
    <xdr:cxnSp macro="">
      <xdr:nvCxnSpPr>
        <xdr:cNvPr id="259" name="直線コネクタ 258"/>
        <xdr:cNvCxnSpPr/>
      </xdr:nvCxnSpPr>
      <xdr:spPr>
        <a:xfrm>
          <a:off x="13893800" y="947020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14333</xdr:rowOff>
    </xdr:from>
    <xdr:to>
      <xdr:col>20</xdr:col>
      <xdr:colOff>158750</xdr:colOff>
      <xdr:row>55</xdr:row>
      <xdr:rowOff>40459</xdr:rowOff>
    </xdr:to>
    <xdr:cxnSp macro="">
      <xdr:nvCxnSpPr>
        <xdr:cNvPr id="262" name="直線コネクタ 261"/>
        <xdr:cNvCxnSpPr/>
      </xdr:nvCxnSpPr>
      <xdr:spPr>
        <a:xfrm>
          <a:off x="13004800" y="9444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81099</xdr:rowOff>
    </xdr:from>
    <xdr:to>
      <xdr:col>24</xdr:col>
      <xdr:colOff>82550</xdr:colOff>
      <xdr:row>56</xdr:row>
      <xdr:rowOff>11249</xdr:rowOff>
    </xdr:to>
    <xdr:sp macro="" textlink="">
      <xdr:nvSpPr>
        <xdr:cNvPr id="272" name="円/楕円 271"/>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97626</xdr:rowOff>
    </xdr:from>
    <xdr:ext cx="762000" cy="259045"/>
    <xdr:sp macro="" textlink="">
      <xdr:nvSpPr>
        <xdr:cNvPr id="273" name="その他該当値テキスト"/>
        <xdr:cNvSpPr txBox="1"/>
      </xdr:nvSpPr>
      <xdr:spPr>
        <a:xfrm>
          <a:off x="16598900" y="935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9253</xdr:rowOff>
    </xdr:from>
    <xdr:to>
      <xdr:col>22</xdr:col>
      <xdr:colOff>615950</xdr:colOff>
      <xdr:row>55</xdr:row>
      <xdr:rowOff>110853</xdr:rowOff>
    </xdr:to>
    <xdr:sp macro="" textlink="">
      <xdr:nvSpPr>
        <xdr:cNvPr id="274" name="円/楕円 273"/>
        <xdr:cNvSpPr/>
      </xdr:nvSpPr>
      <xdr:spPr>
        <a:xfrm>
          <a:off x="15621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121030</xdr:rowOff>
    </xdr:from>
    <xdr:ext cx="736600" cy="259045"/>
    <xdr:sp macro="" textlink="">
      <xdr:nvSpPr>
        <xdr:cNvPr id="275" name="テキスト ボックス 274"/>
        <xdr:cNvSpPr txBox="1"/>
      </xdr:nvSpPr>
      <xdr:spPr>
        <a:xfrm>
          <a:off x="15290800" y="920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81099</xdr:rowOff>
    </xdr:from>
    <xdr:to>
      <xdr:col>21</xdr:col>
      <xdr:colOff>412750</xdr:colOff>
      <xdr:row>56</xdr:row>
      <xdr:rowOff>11249</xdr:rowOff>
    </xdr:to>
    <xdr:sp macro="" textlink="">
      <xdr:nvSpPr>
        <xdr:cNvPr id="276" name="円/楕円 275"/>
        <xdr:cNvSpPr/>
      </xdr:nvSpPr>
      <xdr:spPr>
        <a:xfrm>
          <a:off x="14732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21426</xdr:rowOff>
    </xdr:from>
    <xdr:ext cx="762000" cy="259045"/>
    <xdr:sp macro="" textlink="">
      <xdr:nvSpPr>
        <xdr:cNvPr id="277" name="テキスト ボックス 276"/>
        <xdr:cNvSpPr txBox="1"/>
      </xdr:nvSpPr>
      <xdr:spPr>
        <a:xfrm>
          <a:off x="14401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161109</xdr:rowOff>
    </xdr:from>
    <xdr:to>
      <xdr:col>20</xdr:col>
      <xdr:colOff>209550</xdr:colOff>
      <xdr:row>55</xdr:row>
      <xdr:rowOff>91259</xdr:rowOff>
    </xdr:to>
    <xdr:sp macro="" textlink="">
      <xdr:nvSpPr>
        <xdr:cNvPr id="278" name="円/楕円 277"/>
        <xdr:cNvSpPr/>
      </xdr:nvSpPr>
      <xdr:spPr>
        <a:xfrm>
          <a:off x="13843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101436</xdr:rowOff>
    </xdr:from>
    <xdr:ext cx="762000" cy="259045"/>
    <xdr:sp macro="" textlink="">
      <xdr:nvSpPr>
        <xdr:cNvPr id="279" name="テキスト ボックス 278"/>
        <xdr:cNvSpPr txBox="1"/>
      </xdr:nvSpPr>
      <xdr:spPr>
        <a:xfrm>
          <a:off x="13512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134983</xdr:rowOff>
    </xdr:from>
    <xdr:to>
      <xdr:col>19</xdr:col>
      <xdr:colOff>6350</xdr:colOff>
      <xdr:row>55</xdr:row>
      <xdr:rowOff>65133</xdr:rowOff>
    </xdr:to>
    <xdr:sp macro="" textlink="">
      <xdr:nvSpPr>
        <xdr:cNvPr id="280" name="円/楕円 279"/>
        <xdr:cNvSpPr/>
      </xdr:nvSpPr>
      <xdr:spPr>
        <a:xfrm>
          <a:off x="12954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75310</xdr:rowOff>
    </xdr:from>
    <xdr:ext cx="762000" cy="259045"/>
    <xdr:sp macro="" textlink="">
      <xdr:nvSpPr>
        <xdr:cNvPr id="281" name="テキスト ボックス 280"/>
        <xdr:cNvSpPr txBox="1"/>
      </xdr:nvSpPr>
      <xdr:spPr>
        <a:xfrm>
          <a:off x="12623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補助費等に係る経常収支比率は、前年度比</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14.2</a:t>
          </a:r>
          <a:r>
            <a:rPr lang="ja-JP" altLang="ja-JP" sz="1100">
              <a:solidFill>
                <a:schemeClr val="dk1"/>
              </a:solidFill>
              <a:effectLst/>
              <a:latin typeface="+mn-lt"/>
              <a:ea typeface="+mn-ea"/>
              <a:cs typeface="+mn-cs"/>
            </a:rPr>
            <a:t>％となり、類似団体平均を上回っておりますが、これは広域行政の促進により一部事務組合への負担金が類似団体平均に比べて多くなっていることが主な要因となっています。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37</xdr:row>
      <xdr:rowOff>33274</xdr:rowOff>
    </xdr:to>
    <xdr:cxnSp macro="">
      <xdr:nvCxnSpPr>
        <xdr:cNvPr id="311" name="直線コネクタ 310"/>
        <xdr:cNvCxnSpPr/>
      </xdr:nvCxnSpPr>
      <xdr:spPr>
        <a:xfrm>
          <a:off x="15671800" y="63083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37</xdr:row>
      <xdr:rowOff>5842</xdr:rowOff>
    </xdr:to>
    <xdr:cxnSp macro="">
      <xdr:nvCxnSpPr>
        <xdr:cNvPr id="314" name="直線コネクタ 313"/>
        <xdr:cNvCxnSpPr/>
      </xdr:nvCxnSpPr>
      <xdr:spPr>
        <a:xfrm flipV="1">
          <a:off x="14782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37</xdr:row>
      <xdr:rowOff>5842</xdr:rowOff>
    </xdr:to>
    <xdr:cxnSp macro="">
      <xdr:nvCxnSpPr>
        <xdr:cNvPr id="317" name="直線コネクタ 316"/>
        <xdr:cNvCxnSpPr/>
      </xdr:nvCxnSpPr>
      <xdr:spPr>
        <a:xfrm>
          <a:off x="13893800" y="62992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127000</xdr:rowOff>
    </xdr:to>
    <xdr:cxnSp macro="">
      <xdr:nvCxnSpPr>
        <xdr:cNvPr id="320" name="直線コネクタ 319"/>
        <xdr:cNvCxnSpPr/>
      </xdr:nvCxnSpPr>
      <xdr:spPr>
        <a:xfrm>
          <a:off x="13004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30" name="円/楕円 329"/>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31"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32" name="円/楕円 331"/>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3" name="テキスト ボックス 332"/>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34" name="円/楕円 333"/>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35" name="テキスト ボックス 334"/>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6" name="円/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7" name="テキスト ボックス 33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8" name="円/楕円 337"/>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9" name="テキスト ボックス 338"/>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公債費に係る経常収支比率は、平成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年度は前年に償還が終了したものの影響で類似団体平均を下回る水準で推移しましたが、平成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年度は、新たに償還が開始となったものが終了したものの額を上回ったため、前年度比</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19.0</a:t>
          </a:r>
          <a:r>
            <a:rPr lang="ja-JP" altLang="ja-JP" sz="1100">
              <a:solidFill>
                <a:schemeClr val="dk1"/>
              </a:solidFill>
              <a:effectLst/>
              <a:latin typeface="+mn-lt"/>
              <a:ea typeface="+mn-ea"/>
              <a:cs typeface="+mn-cs"/>
            </a:rPr>
            <a:t>％となり、類似団体平均を</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ポイント上回りました。</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76</xdr:row>
      <xdr:rowOff>165100</xdr:rowOff>
    </xdr:to>
    <xdr:cxnSp macro="">
      <xdr:nvCxnSpPr>
        <xdr:cNvPr id="372" name="直線コネクタ 371"/>
        <xdr:cNvCxnSpPr/>
      </xdr:nvCxnSpPr>
      <xdr:spPr>
        <a:xfrm>
          <a:off x="3987800" y="13164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77</xdr:row>
      <xdr:rowOff>100330</xdr:rowOff>
    </xdr:to>
    <xdr:cxnSp macro="">
      <xdr:nvCxnSpPr>
        <xdr:cNvPr id="375" name="直線コネクタ 374"/>
        <xdr:cNvCxnSpPr/>
      </xdr:nvCxnSpPr>
      <xdr:spPr>
        <a:xfrm flipV="1">
          <a:off x="3098800" y="13164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152400</xdr:rowOff>
    </xdr:from>
    <xdr:to>
      <xdr:col>5</xdr:col>
      <xdr:colOff>600075</xdr:colOff>
      <xdr:row>77</xdr:row>
      <xdr:rowOff>82550</xdr:rowOff>
    </xdr:to>
    <xdr:sp macro="" textlink="">
      <xdr:nvSpPr>
        <xdr:cNvPr id="376" name="フローチャート : 判断 375"/>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67327</xdr:rowOff>
    </xdr:from>
    <xdr:ext cx="736600" cy="259045"/>
    <xdr:sp macro="" textlink="">
      <xdr:nvSpPr>
        <xdr:cNvPr id="377" name="テキスト ボックス 376"/>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8889</xdr:rowOff>
    </xdr:from>
    <xdr:to>
      <xdr:col>4</xdr:col>
      <xdr:colOff>346075</xdr:colOff>
      <xdr:row>77</xdr:row>
      <xdr:rowOff>100330</xdr:rowOff>
    </xdr:to>
    <xdr:cxnSp macro="">
      <xdr:nvCxnSpPr>
        <xdr:cNvPr id="378" name="直線コネクタ 377"/>
        <xdr:cNvCxnSpPr/>
      </xdr:nvCxnSpPr>
      <xdr:spPr>
        <a:xfrm>
          <a:off x="2209800" y="13210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8889</xdr:rowOff>
    </xdr:from>
    <xdr:to>
      <xdr:col>3</xdr:col>
      <xdr:colOff>142875</xdr:colOff>
      <xdr:row>77</xdr:row>
      <xdr:rowOff>39370</xdr:rowOff>
    </xdr:to>
    <xdr:cxnSp macro="">
      <xdr:nvCxnSpPr>
        <xdr:cNvPr id="381" name="直線コネクタ 380"/>
        <xdr:cNvCxnSpPr/>
      </xdr:nvCxnSpPr>
      <xdr:spPr>
        <a:xfrm flipV="1">
          <a:off x="1320800" y="13210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91" name="円/楕円 390"/>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86377</xdr:rowOff>
    </xdr:from>
    <xdr:ext cx="762000" cy="259045"/>
    <xdr:sp macro="" textlink="">
      <xdr:nvSpPr>
        <xdr:cNvPr id="392"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93" name="円/楕円 392"/>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94" name="テキスト ボックス 393"/>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49530</xdr:rowOff>
    </xdr:from>
    <xdr:to>
      <xdr:col>4</xdr:col>
      <xdr:colOff>396875</xdr:colOff>
      <xdr:row>77</xdr:row>
      <xdr:rowOff>151130</xdr:rowOff>
    </xdr:to>
    <xdr:sp macro="" textlink="">
      <xdr:nvSpPr>
        <xdr:cNvPr id="395" name="円/楕円 394"/>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96" name="テキスト ボックス 395"/>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129539</xdr:rowOff>
    </xdr:from>
    <xdr:to>
      <xdr:col>3</xdr:col>
      <xdr:colOff>193675</xdr:colOff>
      <xdr:row>77</xdr:row>
      <xdr:rowOff>59689</xdr:rowOff>
    </xdr:to>
    <xdr:sp macro="" textlink="">
      <xdr:nvSpPr>
        <xdr:cNvPr id="397" name="円/楕円 396"/>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98" name="テキスト ボックス 397"/>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160020</xdr:rowOff>
    </xdr:from>
    <xdr:to>
      <xdr:col>1</xdr:col>
      <xdr:colOff>676275</xdr:colOff>
      <xdr:row>77</xdr:row>
      <xdr:rowOff>90170</xdr:rowOff>
    </xdr:to>
    <xdr:sp macro="" textlink="">
      <xdr:nvSpPr>
        <xdr:cNvPr id="399" name="円/楕円 398"/>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100347</xdr:rowOff>
    </xdr:from>
    <xdr:ext cx="762000" cy="259045"/>
    <xdr:sp macro="" textlink="">
      <xdr:nvSpPr>
        <xdr:cNvPr id="400" name="テキスト ボックス 399"/>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費に係る経常収支比率は、歳入において、個人所得の増等により地方税が微増となりましたが、個別算定経費や事業費補正の減により地方交付税が大きく減となり、歳出においては、復旧・復興の進展による施設維持管理費の増等により物件費が増となったことにより、前年度比</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73.7</a:t>
          </a:r>
          <a:r>
            <a:rPr lang="ja-JP" altLang="ja-JP" sz="1100">
              <a:solidFill>
                <a:schemeClr val="dk1"/>
              </a:solidFill>
              <a:effectLst/>
              <a:latin typeface="+mn-lt"/>
              <a:ea typeface="+mn-ea"/>
              <a:cs typeface="+mn-cs"/>
            </a:rPr>
            <a:t>％となりました。</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77</xdr:row>
      <xdr:rowOff>10413</xdr:rowOff>
    </xdr:to>
    <xdr:cxnSp macro="">
      <xdr:nvCxnSpPr>
        <xdr:cNvPr id="431" name="直線コネクタ 430"/>
        <xdr:cNvCxnSpPr/>
      </xdr:nvCxnSpPr>
      <xdr:spPr>
        <a:xfrm>
          <a:off x="15671800" y="13102337"/>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127000</xdr:rowOff>
    </xdr:to>
    <xdr:cxnSp macro="">
      <xdr:nvCxnSpPr>
        <xdr:cNvPr id="434" name="直線コネクタ 433"/>
        <xdr:cNvCxnSpPr/>
      </xdr:nvCxnSpPr>
      <xdr:spPr>
        <a:xfrm flipV="1">
          <a:off x="14782800" y="131023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105918</xdr:rowOff>
    </xdr:from>
    <xdr:to>
      <xdr:col>22</xdr:col>
      <xdr:colOff>615950</xdr:colOff>
      <xdr:row>76</xdr:row>
      <xdr:rowOff>36069</xdr:rowOff>
    </xdr:to>
    <xdr:sp macro="" textlink="">
      <xdr:nvSpPr>
        <xdr:cNvPr id="435" name="フローチャート : 判断 434"/>
        <xdr:cNvSpPr/>
      </xdr:nvSpPr>
      <xdr:spPr>
        <a:xfrm>
          <a:off x="15621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36" name="テキスト ボックス 435"/>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76</xdr:row>
      <xdr:rowOff>127000</xdr:rowOff>
    </xdr:to>
    <xdr:cxnSp macro="">
      <xdr:nvCxnSpPr>
        <xdr:cNvPr id="437" name="直線コネクタ 436"/>
        <xdr:cNvCxnSpPr/>
      </xdr:nvCxnSpPr>
      <xdr:spPr>
        <a:xfrm>
          <a:off x="13893800" y="12928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129286</xdr:rowOff>
    </xdr:to>
    <xdr:cxnSp macro="">
      <xdr:nvCxnSpPr>
        <xdr:cNvPr id="440" name="直線コネクタ 439"/>
        <xdr:cNvCxnSpPr/>
      </xdr:nvCxnSpPr>
      <xdr:spPr>
        <a:xfrm flipV="1">
          <a:off x="13004800" y="12928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50" name="円/楕円 449"/>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103140</xdr:rowOff>
    </xdr:from>
    <xdr:ext cx="762000" cy="259045"/>
    <xdr:sp macro="" textlink="">
      <xdr:nvSpPr>
        <xdr:cNvPr id="451" name="公債費以外該当値テキスト"/>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52" name="円/楕円 451"/>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53" name="テキスト ボックス 452"/>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4" name="円/楕円 453"/>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55" name="テキスト ボックス 454"/>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56" name="円/楕円 455"/>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57" name="テキスト ボックス 456"/>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58" name="円/楕円 457"/>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18813</xdr:rowOff>
    </xdr:from>
    <xdr:ext cx="762000" cy="259045"/>
    <xdr:sp macro="" textlink="">
      <xdr:nvSpPr>
        <xdr:cNvPr id="459" name="テキスト ボックス 458"/>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岩手県大船渡市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97568</xdr:rowOff>
    </xdr:from>
    <xdr:to>
      <xdr:col>4</xdr:col>
      <xdr:colOff>1117600</xdr:colOff>
      <xdr:row>13</xdr:row>
      <xdr:rowOff>109988</xdr:rowOff>
    </xdr:to>
    <xdr:cxnSp macro="">
      <xdr:nvCxnSpPr>
        <xdr:cNvPr id="50" name="直線コネクタ 49"/>
        <xdr:cNvCxnSpPr/>
      </xdr:nvCxnSpPr>
      <xdr:spPr bwMode="auto">
        <a:xfrm flipV="1">
          <a:off x="5003800" y="2374043"/>
          <a:ext cx="647700" cy="1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107512</xdr:rowOff>
    </xdr:from>
    <xdr:to>
      <xdr:col>4</xdr:col>
      <xdr:colOff>469900</xdr:colOff>
      <xdr:row>13</xdr:row>
      <xdr:rowOff>109988</xdr:rowOff>
    </xdr:to>
    <xdr:cxnSp macro="">
      <xdr:nvCxnSpPr>
        <xdr:cNvPr id="53" name="直線コネクタ 52"/>
        <xdr:cNvCxnSpPr/>
      </xdr:nvCxnSpPr>
      <xdr:spPr bwMode="auto">
        <a:xfrm>
          <a:off x="4305300" y="2383987"/>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49854</xdr:rowOff>
    </xdr:from>
    <xdr:to>
      <xdr:col>4</xdr:col>
      <xdr:colOff>520700</xdr:colOff>
      <xdr:row>13</xdr:row>
      <xdr:rowOff>151454</xdr:rowOff>
    </xdr:to>
    <xdr:sp macro="" textlink="">
      <xdr:nvSpPr>
        <xdr:cNvPr id="54" name="フローチャート : 判断 53"/>
        <xdr:cNvSpPr/>
      </xdr:nvSpPr>
      <xdr:spPr bwMode="auto">
        <a:xfrm>
          <a:off x="4953000" y="232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161631</xdr:rowOff>
    </xdr:from>
    <xdr:ext cx="736600" cy="259045"/>
    <xdr:sp macro="" textlink="">
      <xdr:nvSpPr>
        <xdr:cNvPr id="55" name="テキスト ボックス 54"/>
        <xdr:cNvSpPr txBox="1"/>
      </xdr:nvSpPr>
      <xdr:spPr>
        <a:xfrm>
          <a:off x="4622800" y="209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107512</xdr:rowOff>
    </xdr:from>
    <xdr:to>
      <xdr:col>3</xdr:col>
      <xdr:colOff>904875</xdr:colOff>
      <xdr:row>13</xdr:row>
      <xdr:rowOff>149479</xdr:rowOff>
    </xdr:to>
    <xdr:cxnSp macro="">
      <xdr:nvCxnSpPr>
        <xdr:cNvPr id="56" name="直線コネクタ 55"/>
        <xdr:cNvCxnSpPr/>
      </xdr:nvCxnSpPr>
      <xdr:spPr bwMode="auto">
        <a:xfrm flipV="1">
          <a:off x="3606800" y="2383987"/>
          <a:ext cx="698500" cy="4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38695</xdr:rowOff>
    </xdr:from>
    <xdr:ext cx="762000" cy="259045"/>
    <xdr:sp macro="" textlink="">
      <xdr:nvSpPr>
        <xdr:cNvPr id="58" name="テキスト ボックス 57"/>
        <xdr:cNvSpPr txBox="1"/>
      </xdr:nvSpPr>
      <xdr:spPr>
        <a:xfrm>
          <a:off x="39243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107188</xdr:rowOff>
    </xdr:from>
    <xdr:to>
      <xdr:col>3</xdr:col>
      <xdr:colOff>206375</xdr:colOff>
      <xdr:row>13</xdr:row>
      <xdr:rowOff>149479</xdr:rowOff>
    </xdr:to>
    <xdr:cxnSp macro="">
      <xdr:nvCxnSpPr>
        <xdr:cNvPr id="59" name="直線コネクタ 58"/>
        <xdr:cNvCxnSpPr/>
      </xdr:nvCxnSpPr>
      <xdr:spPr bwMode="auto">
        <a:xfrm>
          <a:off x="2908300" y="2383663"/>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95369</xdr:rowOff>
    </xdr:from>
    <xdr:ext cx="762000" cy="259045"/>
    <xdr:sp macro="" textlink="">
      <xdr:nvSpPr>
        <xdr:cNvPr id="61" name="テキスト ボックス 60"/>
        <xdr:cNvSpPr txBox="1"/>
      </xdr:nvSpPr>
      <xdr:spPr>
        <a:xfrm>
          <a:off x="32258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66946</xdr:rowOff>
    </xdr:from>
    <xdr:ext cx="762000" cy="259045"/>
    <xdr:sp macro="" textlink="">
      <xdr:nvSpPr>
        <xdr:cNvPr id="63" name="テキスト ボックス 62"/>
        <xdr:cNvSpPr txBox="1"/>
      </xdr:nvSpPr>
      <xdr:spPr>
        <a:xfrm>
          <a:off x="25273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46768</xdr:rowOff>
    </xdr:from>
    <xdr:to>
      <xdr:col>5</xdr:col>
      <xdr:colOff>34925</xdr:colOff>
      <xdr:row>13</xdr:row>
      <xdr:rowOff>148368</xdr:rowOff>
    </xdr:to>
    <xdr:sp macro="" textlink="">
      <xdr:nvSpPr>
        <xdr:cNvPr id="69" name="円/楕円 68"/>
        <xdr:cNvSpPr/>
      </xdr:nvSpPr>
      <xdr:spPr bwMode="auto">
        <a:xfrm>
          <a:off x="5600700" y="232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63295</xdr:rowOff>
    </xdr:from>
    <xdr:ext cx="762000" cy="259045"/>
    <xdr:sp macro="" textlink="">
      <xdr:nvSpPr>
        <xdr:cNvPr id="70" name="人口1人当たり決算額の推移該当値テキスト130"/>
        <xdr:cNvSpPr txBox="1"/>
      </xdr:nvSpPr>
      <xdr:spPr>
        <a:xfrm>
          <a:off x="5740400" y="216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102,045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59188</xdr:rowOff>
    </xdr:from>
    <xdr:to>
      <xdr:col>4</xdr:col>
      <xdr:colOff>520700</xdr:colOff>
      <xdr:row>13</xdr:row>
      <xdr:rowOff>160788</xdr:rowOff>
    </xdr:to>
    <xdr:sp macro="" textlink="">
      <xdr:nvSpPr>
        <xdr:cNvPr id="71" name="円/楕円 70"/>
        <xdr:cNvSpPr/>
      </xdr:nvSpPr>
      <xdr:spPr bwMode="auto">
        <a:xfrm>
          <a:off x="4953000" y="233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145565</xdr:rowOff>
    </xdr:from>
    <xdr:ext cx="736600" cy="259045"/>
    <xdr:sp macro="" textlink="">
      <xdr:nvSpPr>
        <xdr:cNvPr id="72" name="テキスト ボックス 71"/>
        <xdr:cNvSpPr txBox="1"/>
      </xdr:nvSpPr>
      <xdr:spPr>
        <a:xfrm>
          <a:off x="4622800" y="242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101,393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56712</xdr:rowOff>
    </xdr:from>
    <xdr:to>
      <xdr:col>3</xdr:col>
      <xdr:colOff>955675</xdr:colOff>
      <xdr:row>13</xdr:row>
      <xdr:rowOff>158312</xdr:rowOff>
    </xdr:to>
    <xdr:sp macro="" textlink="">
      <xdr:nvSpPr>
        <xdr:cNvPr id="73" name="円/楕円 72"/>
        <xdr:cNvSpPr/>
      </xdr:nvSpPr>
      <xdr:spPr bwMode="auto">
        <a:xfrm>
          <a:off x="4254500" y="233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168489</xdr:rowOff>
    </xdr:from>
    <xdr:ext cx="762000" cy="259045"/>
    <xdr:sp macro="" textlink="">
      <xdr:nvSpPr>
        <xdr:cNvPr id="74" name="テキスト ボックス 73"/>
        <xdr:cNvSpPr txBox="1"/>
      </xdr:nvSpPr>
      <xdr:spPr>
        <a:xfrm>
          <a:off x="3924300" y="210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101,523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98679</xdr:rowOff>
    </xdr:from>
    <xdr:to>
      <xdr:col>3</xdr:col>
      <xdr:colOff>257175</xdr:colOff>
      <xdr:row>14</xdr:row>
      <xdr:rowOff>28829</xdr:rowOff>
    </xdr:to>
    <xdr:sp macro="" textlink="">
      <xdr:nvSpPr>
        <xdr:cNvPr id="75" name="円/楕円 74"/>
        <xdr:cNvSpPr/>
      </xdr:nvSpPr>
      <xdr:spPr bwMode="auto">
        <a:xfrm>
          <a:off x="3556000" y="237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39006</xdr:rowOff>
    </xdr:from>
    <xdr:ext cx="762000" cy="259045"/>
    <xdr:sp macro="" textlink="">
      <xdr:nvSpPr>
        <xdr:cNvPr id="76" name="テキスト ボックス 75"/>
        <xdr:cNvSpPr txBox="1"/>
      </xdr:nvSpPr>
      <xdr:spPr>
        <a:xfrm>
          <a:off x="3225800" y="214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99,320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56388</xdr:rowOff>
    </xdr:from>
    <xdr:to>
      <xdr:col>2</xdr:col>
      <xdr:colOff>692150</xdr:colOff>
      <xdr:row>13</xdr:row>
      <xdr:rowOff>157988</xdr:rowOff>
    </xdr:to>
    <xdr:sp macro="" textlink="">
      <xdr:nvSpPr>
        <xdr:cNvPr id="77" name="円/楕円 76"/>
        <xdr:cNvSpPr/>
      </xdr:nvSpPr>
      <xdr:spPr bwMode="auto">
        <a:xfrm>
          <a:off x="2857500" y="2332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168165</xdr:rowOff>
    </xdr:from>
    <xdr:ext cx="762000" cy="259045"/>
    <xdr:sp macro="" textlink="">
      <xdr:nvSpPr>
        <xdr:cNvPr id="78" name="テキスト ボックス 77"/>
        <xdr:cNvSpPr txBox="1"/>
      </xdr:nvSpPr>
      <xdr:spPr>
        <a:xfrm>
          <a:off x="2527300" y="210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200495</xdr:rowOff>
    </xdr:from>
    <xdr:to>
      <xdr:col>4</xdr:col>
      <xdr:colOff>1117600</xdr:colOff>
      <xdr:row>36</xdr:row>
      <xdr:rowOff>70216</xdr:rowOff>
    </xdr:to>
    <xdr:cxnSp macro="">
      <xdr:nvCxnSpPr>
        <xdr:cNvPr id="110" name="直線コネクタ 109"/>
        <xdr:cNvCxnSpPr/>
      </xdr:nvCxnSpPr>
      <xdr:spPr bwMode="auto">
        <a:xfrm flipV="1">
          <a:off x="5003800" y="6810845"/>
          <a:ext cx="647700" cy="21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246329</xdr:rowOff>
    </xdr:from>
    <xdr:to>
      <xdr:col>4</xdr:col>
      <xdr:colOff>469900</xdr:colOff>
      <xdr:row>36</xdr:row>
      <xdr:rowOff>70216</xdr:rowOff>
    </xdr:to>
    <xdr:cxnSp macro="">
      <xdr:nvCxnSpPr>
        <xdr:cNvPr id="113" name="直線コネクタ 112"/>
        <xdr:cNvCxnSpPr/>
      </xdr:nvCxnSpPr>
      <xdr:spPr bwMode="auto">
        <a:xfrm>
          <a:off x="4305300" y="6856679"/>
          <a:ext cx="698500" cy="16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198432</xdr:rowOff>
    </xdr:from>
    <xdr:to>
      <xdr:col>4</xdr:col>
      <xdr:colOff>520700</xdr:colOff>
      <xdr:row>35</xdr:row>
      <xdr:rowOff>300032</xdr:rowOff>
    </xdr:to>
    <xdr:sp macro="" textlink="">
      <xdr:nvSpPr>
        <xdr:cNvPr id="114" name="フローチャート : 判断 113"/>
        <xdr:cNvSpPr/>
      </xdr:nvSpPr>
      <xdr:spPr bwMode="auto">
        <a:xfrm>
          <a:off x="49530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310209</xdr:rowOff>
    </xdr:from>
    <xdr:ext cx="736600" cy="259045"/>
    <xdr:sp macro="" textlink="">
      <xdr:nvSpPr>
        <xdr:cNvPr id="115" name="テキスト ボックス 114"/>
        <xdr:cNvSpPr txBox="1"/>
      </xdr:nvSpPr>
      <xdr:spPr>
        <a:xfrm>
          <a:off x="4622800" y="657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153723</xdr:rowOff>
    </xdr:from>
    <xdr:to>
      <xdr:col>3</xdr:col>
      <xdr:colOff>904875</xdr:colOff>
      <xdr:row>35</xdr:row>
      <xdr:rowOff>246329</xdr:rowOff>
    </xdr:to>
    <xdr:cxnSp macro="">
      <xdr:nvCxnSpPr>
        <xdr:cNvPr id="116" name="直線コネクタ 115"/>
        <xdr:cNvCxnSpPr/>
      </xdr:nvCxnSpPr>
      <xdr:spPr bwMode="auto">
        <a:xfrm>
          <a:off x="3606800" y="6764073"/>
          <a:ext cx="698500" cy="9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153723</xdr:rowOff>
    </xdr:from>
    <xdr:to>
      <xdr:col>3</xdr:col>
      <xdr:colOff>206375</xdr:colOff>
      <xdr:row>35</xdr:row>
      <xdr:rowOff>276368</xdr:rowOff>
    </xdr:to>
    <xdr:cxnSp macro="">
      <xdr:nvCxnSpPr>
        <xdr:cNvPr id="119" name="直線コネクタ 118"/>
        <xdr:cNvCxnSpPr/>
      </xdr:nvCxnSpPr>
      <xdr:spPr bwMode="auto">
        <a:xfrm flipV="1">
          <a:off x="2908300" y="6764073"/>
          <a:ext cx="698500" cy="12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149695</xdr:rowOff>
    </xdr:from>
    <xdr:to>
      <xdr:col>5</xdr:col>
      <xdr:colOff>34925</xdr:colOff>
      <xdr:row>35</xdr:row>
      <xdr:rowOff>251295</xdr:rowOff>
    </xdr:to>
    <xdr:sp macro="" textlink="">
      <xdr:nvSpPr>
        <xdr:cNvPr id="129" name="円/楕円 128"/>
        <xdr:cNvSpPr/>
      </xdr:nvSpPr>
      <xdr:spPr bwMode="auto">
        <a:xfrm>
          <a:off x="5600700" y="676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337672</xdr:rowOff>
    </xdr:from>
    <xdr:ext cx="762000" cy="259045"/>
    <xdr:sp macro="" textlink="">
      <xdr:nvSpPr>
        <xdr:cNvPr id="130" name="人口1人当たり決算額の推移該当値テキスト445"/>
        <xdr:cNvSpPr txBox="1"/>
      </xdr:nvSpPr>
      <xdr:spPr>
        <a:xfrm>
          <a:off x="5740400" y="660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29,285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19416</xdr:rowOff>
    </xdr:from>
    <xdr:to>
      <xdr:col>4</xdr:col>
      <xdr:colOff>520700</xdr:colOff>
      <xdr:row>36</xdr:row>
      <xdr:rowOff>121016</xdr:rowOff>
    </xdr:to>
    <xdr:sp macro="" textlink="">
      <xdr:nvSpPr>
        <xdr:cNvPr id="131" name="円/楕円 130"/>
        <xdr:cNvSpPr/>
      </xdr:nvSpPr>
      <xdr:spPr bwMode="auto">
        <a:xfrm>
          <a:off x="4953000" y="697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105793</xdr:rowOff>
    </xdr:from>
    <xdr:ext cx="736600" cy="259045"/>
    <xdr:sp macro="" textlink="">
      <xdr:nvSpPr>
        <xdr:cNvPr id="132" name="テキスト ボックス 131"/>
        <xdr:cNvSpPr txBox="1"/>
      </xdr:nvSpPr>
      <xdr:spPr>
        <a:xfrm>
          <a:off x="4622800" y="7059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195529</xdr:rowOff>
    </xdr:from>
    <xdr:to>
      <xdr:col>3</xdr:col>
      <xdr:colOff>955675</xdr:colOff>
      <xdr:row>35</xdr:row>
      <xdr:rowOff>297129</xdr:rowOff>
    </xdr:to>
    <xdr:sp macro="" textlink="">
      <xdr:nvSpPr>
        <xdr:cNvPr id="133" name="円/楕円 132"/>
        <xdr:cNvSpPr/>
      </xdr:nvSpPr>
      <xdr:spPr bwMode="auto">
        <a:xfrm>
          <a:off x="4254500" y="680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307306</xdr:rowOff>
    </xdr:from>
    <xdr:ext cx="762000" cy="259045"/>
    <xdr:sp macro="" textlink="">
      <xdr:nvSpPr>
        <xdr:cNvPr id="134" name="テキスト ボックス 133"/>
        <xdr:cNvSpPr txBox="1"/>
      </xdr:nvSpPr>
      <xdr:spPr>
        <a:xfrm>
          <a:off x="3924300" y="657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102923</xdr:rowOff>
    </xdr:from>
    <xdr:to>
      <xdr:col>3</xdr:col>
      <xdr:colOff>257175</xdr:colOff>
      <xdr:row>35</xdr:row>
      <xdr:rowOff>204523</xdr:rowOff>
    </xdr:to>
    <xdr:sp macro="" textlink="">
      <xdr:nvSpPr>
        <xdr:cNvPr id="135" name="円/楕円 134"/>
        <xdr:cNvSpPr/>
      </xdr:nvSpPr>
      <xdr:spPr bwMode="auto">
        <a:xfrm>
          <a:off x="3556000" y="671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214700</xdr:rowOff>
    </xdr:from>
    <xdr:ext cx="762000" cy="259045"/>
    <xdr:sp macro="" textlink="">
      <xdr:nvSpPr>
        <xdr:cNvPr id="136" name="テキスト ボックス 135"/>
        <xdr:cNvSpPr txBox="1"/>
      </xdr:nvSpPr>
      <xdr:spPr>
        <a:xfrm>
          <a:off x="3225800" y="648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225568</xdr:rowOff>
    </xdr:from>
    <xdr:to>
      <xdr:col>2</xdr:col>
      <xdr:colOff>692150</xdr:colOff>
      <xdr:row>35</xdr:row>
      <xdr:rowOff>327168</xdr:rowOff>
    </xdr:to>
    <xdr:sp macro="" textlink="">
      <xdr:nvSpPr>
        <xdr:cNvPr id="137" name="円/楕円 136"/>
        <xdr:cNvSpPr/>
      </xdr:nvSpPr>
      <xdr:spPr bwMode="auto">
        <a:xfrm>
          <a:off x="2857500" y="6835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311945</xdr:rowOff>
    </xdr:from>
    <xdr:ext cx="762000" cy="259045"/>
    <xdr:sp macro="" textlink="">
      <xdr:nvSpPr>
        <xdr:cNvPr id="138" name="テキスト ボックス 137"/>
        <xdr:cNvSpPr txBox="1"/>
      </xdr:nvSpPr>
      <xdr:spPr>
        <a:xfrm>
          <a:off x="2527300" y="692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岩手県大船渡市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37,891
37,547
322.50
62,096,340
56,524,636
2,531,872
10,955,642
23,556,066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72606</xdr:rowOff>
    </xdr:from>
    <xdr:to>
      <xdr:col>6</xdr:col>
      <xdr:colOff>511175</xdr:colOff>
      <xdr:row>32</xdr:row>
      <xdr:rowOff>78412</xdr:rowOff>
    </xdr:to>
    <xdr:cxnSp macro="">
      <xdr:nvCxnSpPr>
        <xdr:cNvPr id="59" name="直線コネクタ 58"/>
        <xdr:cNvCxnSpPr/>
      </xdr:nvCxnSpPr>
      <xdr:spPr>
        <a:xfrm>
          <a:off x="3797300" y="5559006"/>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41082</xdr:rowOff>
    </xdr:from>
    <xdr:to>
      <xdr:col>5</xdr:col>
      <xdr:colOff>358775</xdr:colOff>
      <xdr:row>32</xdr:row>
      <xdr:rowOff>72606</xdr:rowOff>
    </xdr:to>
    <xdr:cxnSp macro="">
      <xdr:nvCxnSpPr>
        <xdr:cNvPr id="62" name="直線コネクタ 61"/>
        <xdr:cNvCxnSpPr/>
      </xdr:nvCxnSpPr>
      <xdr:spPr>
        <a:xfrm>
          <a:off x="2908300" y="5527482"/>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7107</xdr:rowOff>
    </xdr:from>
    <xdr:to>
      <xdr:col>5</xdr:col>
      <xdr:colOff>409575</xdr:colOff>
      <xdr:row>32</xdr:row>
      <xdr:rowOff>108707</xdr:rowOff>
    </xdr:to>
    <xdr:sp macro="" textlink="">
      <xdr:nvSpPr>
        <xdr:cNvPr id="63" name="フローチャート : 判断 62"/>
        <xdr:cNvSpPr/>
      </xdr:nvSpPr>
      <xdr:spPr>
        <a:xfrm>
          <a:off x="3746500" y="54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125234</xdr:rowOff>
    </xdr:from>
    <xdr:ext cx="534377" cy="259045"/>
    <xdr:sp macro="" textlink="">
      <xdr:nvSpPr>
        <xdr:cNvPr id="64" name="テキスト ボックス 63"/>
        <xdr:cNvSpPr txBox="1"/>
      </xdr:nvSpPr>
      <xdr:spPr>
        <a:xfrm>
          <a:off x="3530111" y="52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41082</xdr:rowOff>
    </xdr:from>
    <xdr:to>
      <xdr:col>4</xdr:col>
      <xdr:colOff>155575</xdr:colOff>
      <xdr:row>32</xdr:row>
      <xdr:rowOff>161348</xdr:rowOff>
    </xdr:to>
    <xdr:cxnSp macro="">
      <xdr:nvCxnSpPr>
        <xdr:cNvPr id="65" name="直線コネクタ 64"/>
        <xdr:cNvCxnSpPr/>
      </xdr:nvCxnSpPr>
      <xdr:spPr>
        <a:xfrm flipV="1">
          <a:off x="2019300" y="5527482"/>
          <a:ext cx="889000" cy="12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27368</xdr:rowOff>
    </xdr:from>
    <xdr:ext cx="534377" cy="259045"/>
    <xdr:sp macro="" textlink="">
      <xdr:nvSpPr>
        <xdr:cNvPr id="67" name="テキスト ボックス 66"/>
        <xdr:cNvSpPr txBox="1"/>
      </xdr:nvSpPr>
      <xdr:spPr>
        <a:xfrm>
          <a:off x="2641111" y="56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137277</xdr:rowOff>
    </xdr:from>
    <xdr:to>
      <xdr:col>2</xdr:col>
      <xdr:colOff>638175</xdr:colOff>
      <xdr:row>32</xdr:row>
      <xdr:rowOff>161348</xdr:rowOff>
    </xdr:to>
    <xdr:cxnSp macro="">
      <xdr:nvCxnSpPr>
        <xdr:cNvPr id="68" name="直線コネクタ 67"/>
        <xdr:cNvCxnSpPr/>
      </xdr:nvCxnSpPr>
      <xdr:spPr>
        <a:xfrm>
          <a:off x="1130300" y="5623677"/>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52011</xdr:rowOff>
    </xdr:from>
    <xdr:ext cx="534377" cy="259045"/>
    <xdr:sp macro="" textlink="">
      <xdr:nvSpPr>
        <xdr:cNvPr id="70" name="テキスト ボックス 69"/>
        <xdr:cNvSpPr txBox="1"/>
      </xdr:nvSpPr>
      <xdr:spPr>
        <a:xfrm>
          <a:off x="1752111" y="57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13172</xdr:rowOff>
    </xdr:from>
    <xdr:ext cx="534377" cy="259045"/>
    <xdr:sp macro="" textlink="">
      <xdr:nvSpPr>
        <xdr:cNvPr id="72" name="テキスト ボックス 71"/>
        <xdr:cNvSpPr txBox="1"/>
      </xdr:nvSpPr>
      <xdr:spPr>
        <a:xfrm>
          <a:off x="863111" y="56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27612</xdr:rowOff>
    </xdr:from>
    <xdr:to>
      <xdr:col>6</xdr:col>
      <xdr:colOff>561975</xdr:colOff>
      <xdr:row>32</xdr:row>
      <xdr:rowOff>129212</xdr:rowOff>
    </xdr:to>
    <xdr:sp macro="" textlink="">
      <xdr:nvSpPr>
        <xdr:cNvPr id="78" name="円/楕円 77"/>
        <xdr:cNvSpPr/>
      </xdr:nvSpPr>
      <xdr:spPr>
        <a:xfrm>
          <a:off x="4584700" y="55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50489</xdr:rowOff>
    </xdr:from>
    <xdr:ext cx="534377" cy="259045"/>
    <xdr:sp macro="" textlink="">
      <xdr:nvSpPr>
        <xdr:cNvPr id="79" name="人件費該当値テキスト"/>
        <xdr:cNvSpPr txBox="1"/>
      </xdr:nvSpPr>
      <xdr:spPr>
        <a:xfrm>
          <a:off x="4686300" y="53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87,681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21806</xdr:rowOff>
    </xdr:from>
    <xdr:to>
      <xdr:col>5</xdr:col>
      <xdr:colOff>409575</xdr:colOff>
      <xdr:row>32</xdr:row>
      <xdr:rowOff>123406</xdr:rowOff>
    </xdr:to>
    <xdr:sp macro="" textlink="">
      <xdr:nvSpPr>
        <xdr:cNvPr id="80" name="円/楕円 79"/>
        <xdr:cNvSpPr/>
      </xdr:nvSpPr>
      <xdr:spPr>
        <a:xfrm>
          <a:off x="3746500" y="55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114533</xdr:rowOff>
    </xdr:from>
    <xdr:ext cx="534377" cy="259045"/>
    <xdr:sp macro="" textlink="">
      <xdr:nvSpPr>
        <xdr:cNvPr id="81" name="テキスト ボックス 80"/>
        <xdr:cNvSpPr txBox="1"/>
      </xdr:nvSpPr>
      <xdr:spPr>
        <a:xfrm>
          <a:off x="3530111" y="56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87,935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161732</xdr:rowOff>
    </xdr:from>
    <xdr:to>
      <xdr:col>4</xdr:col>
      <xdr:colOff>206375</xdr:colOff>
      <xdr:row>32</xdr:row>
      <xdr:rowOff>91882</xdr:rowOff>
    </xdr:to>
    <xdr:sp macro="" textlink="">
      <xdr:nvSpPr>
        <xdr:cNvPr id="82" name="円/楕円 81"/>
        <xdr:cNvSpPr/>
      </xdr:nvSpPr>
      <xdr:spPr>
        <a:xfrm>
          <a:off x="2857500" y="54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108409</xdr:rowOff>
    </xdr:from>
    <xdr:ext cx="534377" cy="259045"/>
    <xdr:sp macro="" textlink="">
      <xdr:nvSpPr>
        <xdr:cNvPr id="83" name="テキスト ボックス 82"/>
        <xdr:cNvSpPr txBox="1"/>
      </xdr:nvSpPr>
      <xdr:spPr>
        <a:xfrm>
          <a:off x="2641111" y="52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110548</xdr:rowOff>
    </xdr:from>
    <xdr:to>
      <xdr:col>3</xdr:col>
      <xdr:colOff>3175</xdr:colOff>
      <xdr:row>33</xdr:row>
      <xdr:rowOff>40698</xdr:rowOff>
    </xdr:to>
    <xdr:sp macro="" textlink="">
      <xdr:nvSpPr>
        <xdr:cNvPr id="84" name="円/楕円 83"/>
        <xdr:cNvSpPr/>
      </xdr:nvSpPr>
      <xdr:spPr>
        <a:xfrm>
          <a:off x="1968500" y="55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57225</xdr:rowOff>
    </xdr:from>
    <xdr:ext cx="534377" cy="259045"/>
    <xdr:sp macro="" textlink="">
      <xdr:nvSpPr>
        <xdr:cNvPr id="85" name="テキスト ボックス 84"/>
        <xdr:cNvSpPr txBox="1"/>
      </xdr:nvSpPr>
      <xdr:spPr>
        <a:xfrm>
          <a:off x="1752111" y="537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84,053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86477</xdr:rowOff>
    </xdr:from>
    <xdr:to>
      <xdr:col>1</xdr:col>
      <xdr:colOff>485775</xdr:colOff>
      <xdr:row>33</xdr:row>
      <xdr:rowOff>16627</xdr:rowOff>
    </xdr:to>
    <xdr:sp macro="" textlink="">
      <xdr:nvSpPr>
        <xdr:cNvPr id="86" name="円/楕円 85"/>
        <xdr:cNvSpPr/>
      </xdr:nvSpPr>
      <xdr:spPr>
        <a:xfrm>
          <a:off x="1079500" y="5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33154</xdr:rowOff>
    </xdr:from>
    <xdr:ext cx="534377" cy="259045"/>
    <xdr:sp macro="" textlink="">
      <xdr:nvSpPr>
        <xdr:cNvPr id="87" name="テキスト ボックス 86"/>
        <xdr:cNvSpPr txBox="1"/>
      </xdr:nvSpPr>
      <xdr:spPr>
        <a:xfrm>
          <a:off x="863111" y="53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144223</xdr:rowOff>
    </xdr:from>
    <xdr:to>
      <xdr:col>6</xdr:col>
      <xdr:colOff>510540</xdr:colOff>
      <xdr:row>58</xdr:row>
      <xdr:rowOff>124896</xdr:rowOff>
    </xdr:to>
    <xdr:cxnSp macro="">
      <xdr:nvCxnSpPr>
        <xdr:cNvPr id="113" name="直線コネクタ 112"/>
        <xdr:cNvCxnSpPr/>
      </xdr:nvCxnSpPr>
      <xdr:spPr>
        <a:xfrm flipV="1">
          <a:off x="4633595" y="8888173"/>
          <a:ext cx="1270" cy="118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128723</xdr:rowOff>
    </xdr:from>
    <xdr:ext cx="534377" cy="259045"/>
    <xdr:sp macro="" textlink="">
      <xdr:nvSpPr>
        <xdr:cNvPr id="114" name="物件費最小値テキスト"/>
        <xdr:cNvSpPr txBox="1"/>
      </xdr:nvSpPr>
      <xdr:spPr>
        <a:xfrm>
          <a:off x="4686300" y="1007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124896</xdr:rowOff>
    </xdr:from>
    <xdr:to>
      <xdr:col>6</xdr:col>
      <xdr:colOff>600075</xdr:colOff>
      <xdr:row>58</xdr:row>
      <xdr:rowOff>124896</xdr:rowOff>
    </xdr:to>
    <xdr:cxnSp macro="">
      <xdr:nvCxnSpPr>
        <xdr:cNvPr id="115" name="直線コネクタ 114"/>
        <xdr:cNvCxnSpPr/>
      </xdr:nvCxnSpPr>
      <xdr:spPr>
        <a:xfrm>
          <a:off x="4546600" y="1006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90900</xdr:rowOff>
    </xdr:from>
    <xdr:ext cx="599010" cy="259045"/>
    <xdr:sp macro="" textlink="">
      <xdr:nvSpPr>
        <xdr:cNvPr id="116" name="物件費最大値テキスト"/>
        <xdr:cNvSpPr txBox="1"/>
      </xdr:nvSpPr>
      <xdr:spPr>
        <a:xfrm>
          <a:off x="4686300" y="866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51</xdr:row>
      <xdr:rowOff>144223</xdr:rowOff>
    </xdr:from>
    <xdr:to>
      <xdr:col>6</xdr:col>
      <xdr:colOff>600075</xdr:colOff>
      <xdr:row>51</xdr:row>
      <xdr:rowOff>144223</xdr:rowOff>
    </xdr:to>
    <xdr:cxnSp macro="">
      <xdr:nvCxnSpPr>
        <xdr:cNvPr id="117" name="直線コネクタ 116"/>
        <xdr:cNvCxnSpPr/>
      </xdr:nvCxnSpPr>
      <xdr:spPr>
        <a:xfrm>
          <a:off x="4546600" y="888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9731</xdr:rowOff>
    </xdr:from>
    <xdr:to>
      <xdr:col>6</xdr:col>
      <xdr:colOff>511175</xdr:colOff>
      <xdr:row>58</xdr:row>
      <xdr:rowOff>11315</xdr:rowOff>
    </xdr:to>
    <xdr:cxnSp macro="">
      <xdr:nvCxnSpPr>
        <xdr:cNvPr id="118" name="直線コネクタ 117"/>
        <xdr:cNvCxnSpPr/>
      </xdr:nvCxnSpPr>
      <xdr:spPr>
        <a:xfrm flipV="1">
          <a:off x="3797300" y="9953831"/>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142539</xdr:rowOff>
    </xdr:from>
    <xdr:ext cx="534377" cy="259045"/>
    <xdr:sp macro="" textlink="">
      <xdr:nvSpPr>
        <xdr:cNvPr id="119" name="物件費平均値テキスト"/>
        <xdr:cNvSpPr txBox="1"/>
      </xdr:nvSpPr>
      <xdr:spPr>
        <a:xfrm>
          <a:off x="4686300" y="991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164112</xdr:rowOff>
    </xdr:from>
    <xdr:to>
      <xdr:col>6</xdr:col>
      <xdr:colOff>561975</xdr:colOff>
      <xdr:row>58</xdr:row>
      <xdr:rowOff>94262</xdr:rowOff>
    </xdr:to>
    <xdr:sp macro="" textlink="">
      <xdr:nvSpPr>
        <xdr:cNvPr id="120" name="フローチャート : 判断 119"/>
        <xdr:cNvSpPr/>
      </xdr:nvSpPr>
      <xdr:spPr>
        <a:xfrm>
          <a:off x="4584700" y="9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32709</xdr:rowOff>
    </xdr:from>
    <xdr:to>
      <xdr:col>5</xdr:col>
      <xdr:colOff>358775</xdr:colOff>
      <xdr:row>58</xdr:row>
      <xdr:rowOff>11315</xdr:rowOff>
    </xdr:to>
    <xdr:cxnSp macro="">
      <xdr:nvCxnSpPr>
        <xdr:cNvPr id="121" name="直線コネクタ 120"/>
        <xdr:cNvCxnSpPr/>
      </xdr:nvCxnSpPr>
      <xdr:spPr>
        <a:xfrm>
          <a:off x="2908300" y="9805359"/>
          <a:ext cx="889000" cy="1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162542</xdr:rowOff>
    </xdr:from>
    <xdr:to>
      <xdr:col>5</xdr:col>
      <xdr:colOff>409575</xdr:colOff>
      <xdr:row>58</xdr:row>
      <xdr:rowOff>92692</xdr:rowOff>
    </xdr:to>
    <xdr:sp macro="" textlink="">
      <xdr:nvSpPr>
        <xdr:cNvPr id="122" name="フローチャート : 判断 121"/>
        <xdr:cNvSpPr/>
      </xdr:nvSpPr>
      <xdr:spPr>
        <a:xfrm>
          <a:off x="3746500" y="99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83819</xdr:rowOff>
    </xdr:from>
    <xdr:ext cx="534377" cy="259045"/>
    <xdr:sp macro="" textlink="">
      <xdr:nvSpPr>
        <xdr:cNvPr id="123" name="テキスト ボックス 122"/>
        <xdr:cNvSpPr txBox="1"/>
      </xdr:nvSpPr>
      <xdr:spPr>
        <a:xfrm>
          <a:off x="3530111" y="100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152753</xdr:rowOff>
    </xdr:from>
    <xdr:to>
      <xdr:col>4</xdr:col>
      <xdr:colOff>155575</xdr:colOff>
      <xdr:row>57</xdr:row>
      <xdr:rowOff>32709</xdr:rowOff>
    </xdr:to>
    <xdr:cxnSp macro="">
      <xdr:nvCxnSpPr>
        <xdr:cNvPr id="124" name="直線コネクタ 123"/>
        <xdr:cNvCxnSpPr/>
      </xdr:nvCxnSpPr>
      <xdr:spPr>
        <a:xfrm>
          <a:off x="2019300" y="8725253"/>
          <a:ext cx="889000" cy="10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168185</xdr:rowOff>
    </xdr:from>
    <xdr:to>
      <xdr:col>4</xdr:col>
      <xdr:colOff>206375</xdr:colOff>
      <xdr:row>58</xdr:row>
      <xdr:rowOff>98335</xdr:rowOff>
    </xdr:to>
    <xdr:sp macro="" textlink="">
      <xdr:nvSpPr>
        <xdr:cNvPr id="125" name="フローチャート : 判断 124"/>
        <xdr:cNvSpPr/>
      </xdr:nvSpPr>
      <xdr:spPr>
        <a:xfrm>
          <a:off x="2857500" y="994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89462</xdr:rowOff>
    </xdr:from>
    <xdr:ext cx="534377" cy="259045"/>
    <xdr:sp macro="" textlink="">
      <xdr:nvSpPr>
        <xdr:cNvPr id="126" name="テキスト ボックス 125"/>
        <xdr:cNvSpPr txBox="1"/>
      </xdr:nvSpPr>
      <xdr:spPr>
        <a:xfrm>
          <a:off x="2641111" y="1003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152753</xdr:rowOff>
    </xdr:from>
    <xdr:to>
      <xdr:col>2</xdr:col>
      <xdr:colOff>638175</xdr:colOff>
      <xdr:row>51</xdr:row>
      <xdr:rowOff>112020</xdr:rowOff>
    </xdr:to>
    <xdr:cxnSp macro="">
      <xdr:nvCxnSpPr>
        <xdr:cNvPr id="127" name="直線コネクタ 126"/>
        <xdr:cNvCxnSpPr/>
      </xdr:nvCxnSpPr>
      <xdr:spPr>
        <a:xfrm flipV="1">
          <a:off x="1130300" y="8725253"/>
          <a:ext cx="889000" cy="13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2052</xdr:rowOff>
    </xdr:from>
    <xdr:to>
      <xdr:col>3</xdr:col>
      <xdr:colOff>3175</xdr:colOff>
      <xdr:row>58</xdr:row>
      <xdr:rowOff>103652</xdr:rowOff>
    </xdr:to>
    <xdr:sp macro="" textlink="">
      <xdr:nvSpPr>
        <xdr:cNvPr id="128" name="フローチャート : 判断 127"/>
        <xdr:cNvSpPr/>
      </xdr:nvSpPr>
      <xdr:spPr>
        <a:xfrm>
          <a:off x="1968500" y="9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94779</xdr:rowOff>
    </xdr:from>
    <xdr:ext cx="534377" cy="259045"/>
    <xdr:sp macro="" textlink="">
      <xdr:nvSpPr>
        <xdr:cNvPr id="129" name="テキスト ボックス 128"/>
        <xdr:cNvSpPr txBox="1"/>
      </xdr:nvSpPr>
      <xdr:spPr>
        <a:xfrm>
          <a:off x="1752111" y="100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1252</xdr:rowOff>
    </xdr:from>
    <xdr:to>
      <xdr:col>1</xdr:col>
      <xdr:colOff>485775</xdr:colOff>
      <xdr:row>58</xdr:row>
      <xdr:rowOff>102852</xdr:rowOff>
    </xdr:to>
    <xdr:sp macro="" textlink="">
      <xdr:nvSpPr>
        <xdr:cNvPr id="130" name="フローチャート : 判断 129"/>
        <xdr:cNvSpPr/>
      </xdr:nvSpPr>
      <xdr:spPr>
        <a:xfrm>
          <a:off x="1079500" y="9945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93979</xdr:rowOff>
    </xdr:from>
    <xdr:ext cx="534377" cy="259045"/>
    <xdr:sp macro="" textlink="">
      <xdr:nvSpPr>
        <xdr:cNvPr id="131" name="テキスト ボックス 130"/>
        <xdr:cNvSpPr txBox="1"/>
      </xdr:nvSpPr>
      <xdr:spPr>
        <a:xfrm>
          <a:off x="863111" y="10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130381</xdr:rowOff>
    </xdr:from>
    <xdr:to>
      <xdr:col>6</xdr:col>
      <xdr:colOff>561975</xdr:colOff>
      <xdr:row>58</xdr:row>
      <xdr:rowOff>60531</xdr:rowOff>
    </xdr:to>
    <xdr:sp macro="" textlink="">
      <xdr:nvSpPr>
        <xdr:cNvPr id="137" name="円/楕円 136"/>
        <xdr:cNvSpPr/>
      </xdr:nvSpPr>
      <xdr:spPr>
        <a:xfrm>
          <a:off x="4584700" y="99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89758</xdr:rowOff>
    </xdr:from>
    <xdr:ext cx="534377" cy="259045"/>
    <xdr:sp macro="" textlink="">
      <xdr:nvSpPr>
        <xdr:cNvPr id="138" name="物件費該当値テキスト"/>
        <xdr:cNvSpPr txBox="1"/>
      </xdr:nvSpPr>
      <xdr:spPr>
        <a:xfrm>
          <a:off x="4686300" y="96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131965</xdr:rowOff>
    </xdr:from>
    <xdr:to>
      <xdr:col>5</xdr:col>
      <xdr:colOff>409575</xdr:colOff>
      <xdr:row>58</xdr:row>
      <xdr:rowOff>62115</xdr:rowOff>
    </xdr:to>
    <xdr:sp macro="" textlink="">
      <xdr:nvSpPr>
        <xdr:cNvPr id="139" name="円/楕円 138"/>
        <xdr:cNvSpPr/>
      </xdr:nvSpPr>
      <xdr:spPr>
        <a:xfrm>
          <a:off x="3746500" y="99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78642</xdr:rowOff>
    </xdr:from>
    <xdr:ext cx="534377" cy="259045"/>
    <xdr:sp macro="" textlink="">
      <xdr:nvSpPr>
        <xdr:cNvPr id="140" name="テキスト ボックス 139"/>
        <xdr:cNvSpPr txBox="1"/>
      </xdr:nvSpPr>
      <xdr:spPr>
        <a:xfrm>
          <a:off x="3530111" y="96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79,313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153359</xdr:rowOff>
    </xdr:from>
    <xdr:to>
      <xdr:col>4</xdr:col>
      <xdr:colOff>206375</xdr:colOff>
      <xdr:row>57</xdr:row>
      <xdr:rowOff>83509</xdr:rowOff>
    </xdr:to>
    <xdr:sp macro="" textlink="">
      <xdr:nvSpPr>
        <xdr:cNvPr id="141" name="円/楕円 140"/>
        <xdr:cNvSpPr/>
      </xdr:nvSpPr>
      <xdr:spPr>
        <a:xfrm>
          <a:off x="2857500" y="97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100036</xdr:rowOff>
    </xdr:from>
    <xdr:ext cx="599010" cy="259045"/>
    <xdr:sp macro="" textlink="">
      <xdr:nvSpPr>
        <xdr:cNvPr id="142" name="テキスト ボックス 141"/>
        <xdr:cNvSpPr txBox="1"/>
      </xdr:nvSpPr>
      <xdr:spPr>
        <a:xfrm>
          <a:off x="2608794" y="952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125,262</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101953</xdr:rowOff>
    </xdr:from>
    <xdr:to>
      <xdr:col>3</xdr:col>
      <xdr:colOff>3175</xdr:colOff>
      <xdr:row>51</xdr:row>
      <xdr:rowOff>32103</xdr:rowOff>
    </xdr:to>
    <xdr:sp macro="" textlink="">
      <xdr:nvSpPr>
        <xdr:cNvPr id="143" name="円/楕円 142"/>
        <xdr:cNvSpPr/>
      </xdr:nvSpPr>
      <xdr:spPr>
        <a:xfrm>
          <a:off x="1968500" y="86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48630</xdr:rowOff>
    </xdr:from>
    <xdr:ext cx="599010" cy="259045"/>
    <xdr:sp macro="" textlink="">
      <xdr:nvSpPr>
        <xdr:cNvPr id="144" name="テキスト ボックス 143"/>
        <xdr:cNvSpPr txBox="1"/>
      </xdr:nvSpPr>
      <xdr:spPr>
        <a:xfrm>
          <a:off x="1719794" y="844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456,003</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61220</xdr:rowOff>
    </xdr:from>
    <xdr:to>
      <xdr:col>1</xdr:col>
      <xdr:colOff>485775</xdr:colOff>
      <xdr:row>51</xdr:row>
      <xdr:rowOff>162820</xdr:rowOff>
    </xdr:to>
    <xdr:sp macro="" textlink="">
      <xdr:nvSpPr>
        <xdr:cNvPr id="145" name="円/楕円 144"/>
        <xdr:cNvSpPr/>
      </xdr:nvSpPr>
      <xdr:spPr>
        <a:xfrm>
          <a:off x="1079500" y="8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7897</xdr:rowOff>
    </xdr:from>
    <xdr:ext cx="599010" cy="259045"/>
    <xdr:sp macro="" textlink="">
      <xdr:nvSpPr>
        <xdr:cNvPr id="146" name="テキスト ボックス 145"/>
        <xdr:cNvSpPr txBox="1"/>
      </xdr:nvSpPr>
      <xdr:spPr>
        <a:xfrm>
          <a:off x="830794" y="858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70" name="直線コネクタ 169"/>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71"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2" name="直線コネクタ 171"/>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3"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4" name="直線コネクタ 173"/>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25781</xdr:rowOff>
    </xdr:from>
    <xdr:to>
      <xdr:col>6</xdr:col>
      <xdr:colOff>511175</xdr:colOff>
      <xdr:row>78</xdr:row>
      <xdr:rowOff>68757</xdr:rowOff>
    </xdr:to>
    <xdr:cxnSp macro="">
      <xdr:nvCxnSpPr>
        <xdr:cNvPr id="175" name="直線コネクタ 174"/>
        <xdr:cNvCxnSpPr/>
      </xdr:nvCxnSpPr>
      <xdr:spPr>
        <a:xfrm>
          <a:off x="3797300" y="13398881"/>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6"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7" name="フローチャート : 判断 176"/>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25057</xdr:rowOff>
    </xdr:from>
    <xdr:to>
      <xdr:col>5</xdr:col>
      <xdr:colOff>358775</xdr:colOff>
      <xdr:row>78</xdr:row>
      <xdr:rowOff>25781</xdr:rowOff>
    </xdr:to>
    <xdr:cxnSp macro="">
      <xdr:nvCxnSpPr>
        <xdr:cNvPr id="178" name="直線コネクタ 177"/>
        <xdr:cNvCxnSpPr/>
      </xdr:nvCxnSpPr>
      <xdr:spPr>
        <a:xfrm>
          <a:off x="2908300" y="1339815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105778</xdr:rowOff>
    </xdr:from>
    <xdr:to>
      <xdr:col>5</xdr:col>
      <xdr:colOff>409575</xdr:colOff>
      <xdr:row>78</xdr:row>
      <xdr:rowOff>35928</xdr:rowOff>
    </xdr:to>
    <xdr:sp macro="" textlink="">
      <xdr:nvSpPr>
        <xdr:cNvPr id="179" name="フローチャート : 判断 178"/>
        <xdr:cNvSpPr/>
      </xdr:nvSpPr>
      <xdr:spPr>
        <a:xfrm>
          <a:off x="3746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52455</xdr:rowOff>
    </xdr:from>
    <xdr:ext cx="469744" cy="259045"/>
    <xdr:sp macro="" textlink="">
      <xdr:nvSpPr>
        <xdr:cNvPr id="180" name="テキスト ボックス 179"/>
        <xdr:cNvSpPr txBox="1"/>
      </xdr:nvSpPr>
      <xdr:spPr>
        <a:xfrm>
          <a:off x="3562427"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25057</xdr:rowOff>
    </xdr:from>
    <xdr:to>
      <xdr:col>4</xdr:col>
      <xdr:colOff>155575</xdr:colOff>
      <xdr:row>78</xdr:row>
      <xdr:rowOff>28333</xdr:rowOff>
    </xdr:to>
    <xdr:cxnSp macro="">
      <xdr:nvCxnSpPr>
        <xdr:cNvPr id="181" name="直線コネクタ 180"/>
        <xdr:cNvCxnSpPr/>
      </xdr:nvCxnSpPr>
      <xdr:spPr>
        <a:xfrm flipV="1">
          <a:off x="2019300" y="13398157"/>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2" name="フローチャート : 判断 181"/>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3" name="テキスト ボックス 182"/>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17094</xdr:rowOff>
    </xdr:from>
    <xdr:to>
      <xdr:col>2</xdr:col>
      <xdr:colOff>638175</xdr:colOff>
      <xdr:row>78</xdr:row>
      <xdr:rowOff>28333</xdr:rowOff>
    </xdr:to>
    <xdr:cxnSp macro="">
      <xdr:nvCxnSpPr>
        <xdr:cNvPr id="184" name="直線コネクタ 183"/>
        <xdr:cNvCxnSpPr/>
      </xdr:nvCxnSpPr>
      <xdr:spPr>
        <a:xfrm>
          <a:off x="1130300" y="13390194"/>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5" name="フローチャート : 判断 184"/>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6" name="テキスト ボックス 185"/>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7" name="フローチャート : 判断 186"/>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8" name="テキスト ボックス 187"/>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17957</xdr:rowOff>
    </xdr:from>
    <xdr:to>
      <xdr:col>6</xdr:col>
      <xdr:colOff>561975</xdr:colOff>
      <xdr:row>78</xdr:row>
      <xdr:rowOff>119557</xdr:rowOff>
    </xdr:to>
    <xdr:sp macro="" textlink="">
      <xdr:nvSpPr>
        <xdr:cNvPr id="194" name="円/楕円 193"/>
        <xdr:cNvSpPr/>
      </xdr:nvSpPr>
      <xdr:spPr>
        <a:xfrm>
          <a:off x="4584700" y="133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104334</xdr:rowOff>
    </xdr:from>
    <xdr:ext cx="469744" cy="259045"/>
    <xdr:sp macro="" textlink="">
      <xdr:nvSpPr>
        <xdr:cNvPr id="195" name="維持補修費該当値テキスト"/>
        <xdr:cNvSpPr txBox="1"/>
      </xdr:nvSpPr>
      <xdr:spPr>
        <a:xfrm>
          <a:off x="4686300" y="133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146431</xdr:rowOff>
    </xdr:from>
    <xdr:to>
      <xdr:col>5</xdr:col>
      <xdr:colOff>409575</xdr:colOff>
      <xdr:row>78</xdr:row>
      <xdr:rowOff>76581</xdr:rowOff>
    </xdr:to>
    <xdr:sp macro="" textlink="">
      <xdr:nvSpPr>
        <xdr:cNvPr id="196" name="円/楕円 195"/>
        <xdr:cNvSpPr/>
      </xdr:nvSpPr>
      <xdr:spPr>
        <a:xfrm>
          <a:off x="3746500" y="133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67708</xdr:rowOff>
    </xdr:from>
    <xdr:ext cx="469744" cy="259045"/>
    <xdr:sp macro="" textlink="">
      <xdr:nvSpPr>
        <xdr:cNvPr id="197" name="テキスト ボックス 196"/>
        <xdr:cNvSpPr txBox="1"/>
      </xdr:nvSpPr>
      <xdr:spPr>
        <a:xfrm>
          <a:off x="3562427" y="1344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145707</xdr:rowOff>
    </xdr:from>
    <xdr:to>
      <xdr:col>4</xdr:col>
      <xdr:colOff>206375</xdr:colOff>
      <xdr:row>78</xdr:row>
      <xdr:rowOff>75857</xdr:rowOff>
    </xdr:to>
    <xdr:sp macro="" textlink="">
      <xdr:nvSpPr>
        <xdr:cNvPr id="198" name="円/楕円 197"/>
        <xdr:cNvSpPr/>
      </xdr:nvSpPr>
      <xdr:spPr>
        <a:xfrm>
          <a:off x="2857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66984</xdr:rowOff>
    </xdr:from>
    <xdr:ext cx="469744" cy="259045"/>
    <xdr:sp macro="" textlink="">
      <xdr:nvSpPr>
        <xdr:cNvPr id="199" name="テキスト ボックス 198"/>
        <xdr:cNvSpPr txBox="1"/>
      </xdr:nvSpPr>
      <xdr:spPr>
        <a:xfrm>
          <a:off x="2673427" y="1344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148983</xdr:rowOff>
    </xdr:from>
    <xdr:to>
      <xdr:col>3</xdr:col>
      <xdr:colOff>3175</xdr:colOff>
      <xdr:row>78</xdr:row>
      <xdr:rowOff>79133</xdr:rowOff>
    </xdr:to>
    <xdr:sp macro="" textlink="">
      <xdr:nvSpPr>
        <xdr:cNvPr id="200" name="円/楕円 199"/>
        <xdr:cNvSpPr/>
      </xdr:nvSpPr>
      <xdr:spPr>
        <a:xfrm>
          <a:off x="1968500" y="133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70260</xdr:rowOff>
    </xdr:from>
    <xdr:ext cx="469744" cy="259045"/>
    <xdr:sp macro="" textlink="">
      <xdr:nvSpPr>
        <xdr:cNvPr id="201" name="テキスト ボックス 200"/>
        <xdr:cNvSpPr txBox="1"/>
      </xdr:nvSpPr>
      <xdr:spPr>
        <a:xfrm>
          <a:off x="1784427" y="1344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137744</xdr:rowOff>
    </xdr:from>
    <xdr:to>
      <xdr:col>1</xdr:col>
      <xdr:colOff>485775</xdr:colOff>
      <xdr:row>78</xdr:row>
      <xdr:rowOff>67894</xdr:rowOff>
    </xdr:to>
    <xdr:sp macro="" textlink="">
      <xdr:nvSpPr>
        <xdr:cNvPr id="202" name="円/楕円 201"/>
        <xdr:cNvSpPr/>
      </xdr:nvSpPr>
      <xdr:spPr>
        <a:xfrm>
          <a:off x="1079500" y="133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59021</xdr:rowOff>
    </xdr:from>
    <xdr:ext cx="469744" cy="259045"/>
    <xdr:sp macro="" textlink="">
      <xdr:nvSpPr>
        <xdr:cNvPr id="203" name="テキスト ボックス 202"/>
        <xdr:cNvSpPr txBox="1"/>
      </xdr:nvSpPr>
      <xdr:spPr>
        <a:xfrm>
          <a:off x="895427" y="1343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8" name="直線コネクタ 227"/>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9"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30" name="直線コネクタ 229"/>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31"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2" name="直線コネクタ 231"/>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139357</xdr:rowOff>
    </xdr:from>
    <xdr:to>
      <xdr:col>6</xdr:col>
      <xdr:colOff>511175</xdr:colOff>
      <xdr:row>94</xdr:row>
      <xdr:rowOff>70549</xdr:rowOff>
    </xdr:to>
    <xdr:cxnSp macro="">
      <xdr:nvCxnSpPr>
        <xdr:cNvPr id="233" name="直線コネクタ 232"/>
        <xdr:cNvCxnSpPr/>
      </xdr:nvCxnSpPr>
      <xdr:spPr>
        <a:xfrm flipV="1">
          <a:off x="3797300" y="16084207"/>
          <a:ext cx="8382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4"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5" name="フローチャート : 判断 234"/>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70549</xdr:rowOff>
    </xdr:from>
    <xdr:to>
      <xdr:col>5</xdr:col>
      <xdr:colOff>358775</xdr:colOff>
      <xdr:row>94</xdr:row>
      <xdr:rowOff>74892</xdr:rowOff>
    </xdr:to>
    <xdr:cxnSp macro="">
      <xdr:nvCxnSpPr>
        <xdr:cNvPr id="236" name="直線コネクタ 235"/>
        <xdr:cNvCxnSpPr/>
      </xdr:nvCxnSpPr>
      <xdr:spPr>
        <a:xfrm flipV="1">
          <a:off x="2908300" y="1618684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47180</xdr:rowOff>
    </xdr:from>
    <xdr:to>
      <xdr:col>5</xdr:col>
      <xdr:colOff>409575</xdr:colOff>
      <xdr:row>93</xdr:row>
      <xdr:rowOff>148780</xdr:rowOff>
    </xdr:to>
    <xdr:sp macro="" textlink="">
      <xdr:nvSpPr>
        <xdr:cNvPr id="237" name="フローチャート : 判断 236"/>
        <xdr:cNvSpPr/>
      </xdr:nvSpPr>
      <xdr:spPr>
        <a:xfrm>
          <a:off x="3746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165307</xdr:rowOff>
    </xdr:from>
    <xdr:ext cx="534377" cy="259045"/>
    <xdr:sp macro="" textlink="">
      <xdr:nvSpPr>
        <xdr:cNvPr id="238" name="テキスト ボックス 237"/>
        <xdr:cNvSpPr txBox="1"/>
      </xdr:nvSpPr>
      <xdr:spPr>
        <a:xfrm>
          <a:off x="3530111" y="157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74892</xdr:rowOff>
    </xdr:from>
    <xdr:to>
      <xdr:col>4</xdr:col>
      <xdr:colOff>155575</xdr:colOff>
      <xdr:row>94</xdr:row>
      <xdr:rowOff>171341</xdr:rowOff>
    </xdr:to>
    <xdr:cxnSp macro="">
      <xdr:nvCxnSpPr>
        <xdr:cNvPr id="239" name="直線コネクタ 238"/>
        <xdr:cNvCxnSpPr/>
      </xdr:nvCxnSpPr>
      <xdr:spPr>
        <a:xfrm flipV="1">
          <a:off x="2019300" y="16191192"/>
          <a:ext cx="889000" cy="9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40" name="フローチャート : 判断 239"/>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41" name="テキスト ボックス 240"/>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123983</xdr:rowOff>
    </xdr:from>
    <xdr:to>
      <xdr:col>2</xdr:col>
      <xdr:colOff>638175</xdr:colOff>
      <xdr:row>94</xdr:row>
      <xdr:rowOff>171341</xdr:rowOff>
    </xdr:to>
    <xdr:cxnSp macro="">
      <xdr:nvCxnSpPr>
        <xdr:cNvPr id="242" name="直線コネクタ 241"/>
        <xdr:cNvCxnSpPr/>
      </xdr:nvCxnSpPr>
      <xdr:spPr>
        <a:xfrm>
          <a:off x="1130300" y="16240283"/>
          <a:ext cx="8890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3" name="フローチャート : 判断 242"/>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4" name="テキスト ボックス 243"/>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5" name="フローチャート : 判断 244"/>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51192</xdr:rowOff>
    </xdr:from>
    <xdr:ext cx="534377" cy="259045"/>
    <xdr:sp macro="" textlink="">
      <xdr:nvSpPr>
        <xdr:cNvPr id="246" name="テキスト ボックス 245"/>
        <xdr:cNvSpPr txBox="1"/>
      </xdr:nvSpPr>
      <xdr:spPr>
        <a:xfrm>
          <a:off x="863111" y="16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88557</xdr:rowOff>
    </xdr:from>
    <xdr:to>
      <xdr:col>6</xdr:col>
      <xdr:colOff>561975</xdr:colOff>
      <xdr:row>94</xdr:row>
      <xdr:rowOff>18707</xdr:rowOff>
    </xdr:to>
    <xdr:sp macro="" textlink="">
      <xdr:nvSpPr>
        <xdr:cNvPr id="252" name="円/楕円 251"/>
        <xdr:cNvSpPr/>
      </xdr:nvSpPr>
      <xdr:spPr>
        <a:xfrm>
          <a:off x="4584700" y="160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111434</xdr:rowOff>
    </xdr:from>
    <xdr:ext cx="534377" cy="259045"/>
    <xdr:sp macro="" textlink="">
      <xdr:nvSpPr>
        <xdr:cNvPr id="253" name="扶助費該当値テキスト"/>
        <xdr:cNvSpPr txBox="1"/>
      </xdr:nvSpPr>
      <xdr:spPr>
        <a:xfrm>
          <a:off x="4686300" y="1588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89,018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19749</xdr:rowOff>
    </xdr:from>
    <xdr:to>
      <xdr:col>5</xdr:col>
      <xdr:colOff>409575</xdr:colOff>
      <xdr:row>94</xdr:row>
      <xdr:rowOff>121349</xdr:rowOff>
    </xdr:to>
    <xdr:sp macro="" textlink="">
      <xdr:nvSpPr>
        <xdr:cNvPr id="254" name="円/楕円 253"/>
        <xdr:cNvSpPr/>
      </xdr:nvSpPr>
      <xdr:spPr>
        <a:xfrm>
          <a:off x="3746500" y="161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112476</xdr:rowOff>
    </xdr:from>
    <xdr:ext cx="534377" cy="259045"/>
    <xdr:sp macro="" textlink="">
      <xdr:nvSpPr>
        <xdr:cNvPr id="255" name="テキスト ボックス 254"/>
        <xdr:cNvSpPr txBox="1"/>
      </xdr:nvSpPr>
      <xdr:spPr>
        <a:xfrm>
          <a:off x="3530111" y="16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83,630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24092</xdr:rowOff>
    </xdr:from>
    <xdr:to>
      <xdr:col>4</xdr:col>
      <xdr:colOff>206375</xdr:colOff>
      <xdr:row>94</xdr:row>
      <xdr:rowOff>125692</xdr:rowOff>
    </xdr:to>
    <xdr:sp macro="" textlink="">
      <xdr:nvSpPr>
        <xdr:cNvPr id="256" name="円/楕円 255"/>
        <xdr:cNvSpPr/>
      </xdr:nvSpPr>
      <xdr:spPr>
        <a:xfrm>
          <a:off x="2857500" y="161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116819</xdr:rowOff>
    </xdr:from>
    <xdr:ext cx="534377" cy="259045"/>
    <xdr:sp macro="" textlink="">
      <xdr:nvSpPr>
        <xdr:cNvPr id="257" name="テキスト ボックス 256"/>
        <xdr:cNvSpPr txBox="1"/>
      </xdr:nvSpPr>
      <xdr:spPr>
        <a:xfrm>
          <a:off x="2641111" y="16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120541</xdr:rowOff>
    </xdr:from>
    <xdr:to>
      <xdr:col>3</xdr:col>
      <xdr:colOff>3175</xdr:colOff>
      <xdr:row>95</xdr:row>
      <xdr:rowOff>50691</xdr:rowOff>
    </xdr:to>
    <xdr:sp macro="" textlink="">
      <xdr:nvSpPr>
        <xdr:cNvPr id="258" name="円/楕円 257"/>
        <xdr:cNvSpPr/>
      </xdr:nvSpPr>
      <xdr:spPr>
        <a:xfrm>
          <a:off x="1968500" y="162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41818</xdr:rowOff>
    </xdr:from>
    <xdr:ext cx="534377" cy="259045"/>
    <xdr:sp macro="" textlink="">
      <xdr:nvSpPr>
        <xdr:cNvPr id="259" name="テキスト ボックス 258"/>
        <xdr:cNvSpPr txBox="1"/>
      </xdr:nvSpPr>
      <xdr:spPr>
        <a:xfrm>
          <a:off x="1752111" y="163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78,339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73183</xdr:rowOff>
    </xdr:from>
    <xdr:to>
      <xdr:col>1</xdr:col>
      <xdr:colOff>485775</xdr:colOff>
      <xdr:row>95</xdr:row>
      <xdr:rowOff>3333</xdr:rowOff>
    </xdr:to>
    <xdr:sp macro="" textlink="">
      <xdr:nvSpPr>
        <xdr:cNvPr id="260" name="円/楕円 259"/>
        <xdr:cNvSpPr/>
      </xdr:nvSpPr>
      <xdr:spPr>
        <a:xfrm>
          <a:off x="1079500" y="161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19860</xdr:rowOff>
    </xdr:from>
    <xdr:ext cx="534377" cy="259045"/>
    <xdr:sp macro="" textlink="">
      <xdr:nvSpPr>
        <xdr:cNvPr id="261" name="テキスト ボックス 260"/>
        <xdr:cNvSpPr txBox="1"/>
      </xdr:nvSpPr>
      <xdr:spPr>
        <a:xfrm>
          <a:off x="863111" y="159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7" name="直線コネクタ 286"/>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8"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9" name="直線コネクタ 288"/>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90"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91" name="直線コネクタ 290"/>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14394</xdr:rowOff>
    </xdr:from>
    <xdr:to>
      <xdr:col>15</xdr:col>
      <xdr:colOff>180975</xdr:colOff>
      <xdr:row>33</xdr:row>
      <xdr:rowOff>119464</xdr:rowOff>
    </xdr:to>
    <xdr:cxnSp macro="">
      <xdr:nvCxnSpPr>
        <xdr:cNvPr id="292" name="直線コネクタ 291"/>
        <xdr:cNvCxnSpPr/>
      </xdr:nvCxnSpPr>
      <xdr:spPr>
        <a:xfrm>
          <a:off x="9639300" y="5672244"/>
          <a:ext cx="838200" cy="10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3"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4" name="フローチャート : 判断 293"/>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14394</xdr:rowOff>
    </xdr:from>
    <xdr:to>
      <xdr:col>14</xdr:col>
      <xdr:colOff>28575</xdr:colOff>
      <xdr:row>33</xdr:row>
      <xdr:rowOff>17464</xdr:rowOff>
    </xdr:to>
    <xdr:cxnSp macro="">
      <xdr:nvCxnSpPr>
        <xdr:cNvPr id="295" name="直線コネクタ 294"/>
        <xdr:cNvCxnSpPr/>
      </xdr:nvCxnSpPr>
      <xdr:spPr>
        <a:xfrm flipV="1">
          <a:off x="8750300" y="5672244"/>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39424</xdr:rowOff>
    </xdr:from>
    <xdr:to>
      <xdr:col>14</xdr:col>
      <xdr:colOff>79375</xdr:colOff>
      <xdr:row>35</xdr:row>
      <xdr:rowOff>141024</xdr:rowOff>
    </xdr:to>
    <xdr:sp macro="" textlink="">
      <xdr:nvSpPr>
        <xdr:cNvPr id="296" name="フローチャート : 判断 295"/>
        <xdr:cNvSpPr/>
      </xdr:nvSpPr>
      <xdr:spPr>
        <a:xfrm>
          <a:off x="9588500" y="60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132151</xdr:rowOff>
    </xdr:from>
    <xdr:ext cx="534377" cy="259045"/>
    <xdr:sp macro="" textlink="">
      <xdr:nvSpPr>
        <xdr:cNvPr id="297" name="テキスト ボックス 296"/>
        <xdr:cNvSpPr txBox="1"/>
      </xdr:nvSpPr>
      <xdr:spPr>
        <a:xfrm>
          <a:off x="9372111" y="61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107250</xdr:rowOff>
    </xdr:from>
    <xdr:to>
      <xdr:col>12</xdr:col>
      <xdr:colOff>511175</xdr:colOff>
      <xdr:row>33</xdr:row>
      <xdr:rowOff>17464</xdr:rowOff>
    </xdr:to>
    <xdr:cxnSp macro="">
      <xdr:nvCxnSpPr>
        <xdr:cNvPr id="298" name="直線コネクタ 297"/>
        <xdr:cNvCxnSpPr/>
      </xdr:nvCxnSpPr>
      <xdr:spPr>
        <a:xfrm>
          <a:off x="7861300" y="5250750"/>
          <a:ext cx="889000" cy="42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9" name="フローチャート : 判断 298"/>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4353</xdr:rowOff>
    </xdr:from>
    <xdr:ext cx="534377" cy="259045"/>
    <xdr:sp macro="" textlink="">
      <xdr:nvSpPr>
        <xdr:cNvPr id="300" name="テキスト ボックス 299"/>
        <xdr:cNvSpPr txBox="1"/>
      </xdr:nvSpPr>
      <xdr:spPr>
        <a:xfrm>
          <a:off x="8483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107250</xdr:rowOff>
    </xdr:from>
    <xdr:to>
      <xdr:col>11</xdr:col>
      <xdr:colOff>307975</xdr:colOff>
      <xdr:row>31</xdr:row>
      <xdr:rowOff>129435</xdr:rowOff>
    </xdr:to>
    <xdr:cxnSp macro="">
      <xdr:nvCxnSpPr>
        <xdr:cNvPr id="301" name="直線コネクタ 300"/>
        <xdr:cNvCxnSpPr/>
      </xdr:nvCxnSpPr>
      <xdr:spPr>
        <a:xfrm flipV="1">
          <a:off x="6972300" y="5250750"/>
          <a:ext cx="889000" cy="19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2" name="フローチャート : 判断 301"/>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31589</xdr:rowOff>
    </xdr:from>
    <xdr:ext cx="534377" cy="259045"/>
    <xdr:sp macro="" textlink="">
      <xdr:nvSpPr>
        <xdr:cNvPr id="303" name="テキスト ボックス 302"/>
        <xdr:cNvSpPr txBox="1"/>
      </xdr:nvSpPr>
      <xdr:spPr>
        <a:xfrm>
          <a:off x="7594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4" name="フローチャート : 判断 303"/>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39666</xdr:rowOff>
    </xdr:from>
    <xdr:ext cx="534377" cy="259045"/>
    <xdr:sp macro="" textlink="">
      <xdr:nvSpPr>
        <xdr:cNvPr id="305" name="テキスト ボックス 304"/>
        <xdr:cNvSpPr txBox="1"/>
      </xdr:nvSpPr>
      <xdr:spPr>
        <a:xfrm>
          <a:off x="6705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68664</xdr:rowOff>
    </xdr:from>
    <xdr:to>
      <xdr:col>15</xdr:col>
      <xdr:colOff>231775</xdr:colOff>
      <xdr:row>33</xdr:row>
      <xdr:rowOff>170264</xdr:rowOff>
    </xdr:to>
    <xdr:sp macro="" textlink="">
      <xdr:nvSpPr>
        <xdr:cNvPr id="311" name="円/楕円 310"/>
        <xdr:cNvSpPr/>
      </xdr:nvSpPr>
      <xdr:spPr>
        <a:xfrm>
          <a:off x="10426700" y="57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91541</xdr:rowOff>
    </xdr:from>
    <xdr:ext cx="534377" cy="259045"/>
    <xdr:sp macro="" textlink="">
      <xdr:nvSpPr>
        <xdr:cNvPr id="312" name="補助費等該当値テキスト"/>
        <xdr:cNvSpPr txBox="1"/>
      </xdr:nvSpPr>
      <xdr:spPr>
        <a:xfrm>
          <a:off x="10528300" y="557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92,609</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135044</xdr:rowOff>
    </xdr:from>
    <xdr:to>
      <xdr:col>14</xdr:col>
      <xdr:colOff>79375</xdr:colOff>
      <xdr:row>33</xdr:row>
      <xdr:rowOff>65194</xdr:rowOff>
    </xdr:to>
    <xdr:sp macro="" textlink="">
      <xdr:nvSpPr>
        <xdr:cNvPr id="313" name="円/楕円 312"/>
        <xdr:cNvSpPr/>
      </xdr:nvSpPr>
      <xdr:spPr>
        <a:xfrm>
          <a:off x="9588500" y="56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81721</xdr:rowOff>
    </xdr:from>
    <xdr:ext cx="599010" cy="259045"/>
    <xdr:sp macro="" textlink="">
      <xdr:nvSpPr>
        <xdr:cNvPr id="314" name="テキスト ボックス 313"/>
        <xdr:cNvSpPr txBox="1"/>
      </xdr:nvSpPr>
      <xdr:spPr>
        <a:xfrm>
          <a:off x="9339794" y="53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102,261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138114</xdr:rowOff>
    </xdr:from>
    <xdr:to>
      <xdr:col>12</xdr:col>
      <xdr:colOff>561975</xdr:colOff>
      <xdr:row>33</xdr:row>
      <xdr:rowOff>68264</xdr:rowOff>
    </xdr:to>
    <xdr:sp macro="" textlink="">
      <xdr:nvSpPr>
        <xdr:cNvPr id="315" name="円/楕円 314"/>
        <xdr:cNvSpPr/>
      </xdr:nvSpPr>
      <xdr:spPr>
        <a:xfrm>
          <a:off x="8699500" y="56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84791</xdr:rowOff>
    </xdr:from>
    <xdr:ext cx="599010" cy="259045"/>
    <xdr:sp macro="" textlink="">
      <xdr:nvSpPr>
        <xdr:cNvPr id="316" name="テキスト ボックス 315"/>
        <xdr:cNvSpPr txBox="1"/>
      </xdr:nvSpPr>
      <xdr:spPr>
        <a:xfrm>
          <a:off x="8450794" y="539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101,979</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56450</xdr:rowOff>
    </xdr:from>
    <xdr:to>
      <xdr:col>11</xdr:col>
      <xdr:colOff>358775</xdr:colOff>
      <xdr:row>30</xdr:row>
      <xdr:rowOff>158050</xdr:rowOff>
    </xdr:to>
    <xdr:sp macro="" textlink="">
      <xdr:nvSpPr>
        <xdr:cNvPr id="317" name="円/楕円 316"/>
        <xdr:cNvSpPr/>
      </xdr:nvSpPr>
      <xdr:spPr>
        <a:xfrm>
          <a:off x="7810500" y="51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3127</xdr:rowOff>
    </xdr:from>
    <xdr:ext cx="599010" cy="259045"/>
    <xdr:sp macro="" textlink="">
      <xdr:nvSpPr>
        <xdr:cNvPr id="318" name="テキスト ボックス 317"/>
        <xdr:cNvSpPr txBox="1"/>
      </xdr:nvSpPr>
      <xdr:spPr>
        <a:xfrm>
          <a:off x="7561794" y="497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140,981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78635</xdr:rowOff>
    </xdr:from>
    <xdr:to>
      <xdr:col>10</xdr:col>
      <xdr:colOff>155575</xdr:colOff>
      <xdr:row>32</xdr:row>
      <xdr:rowOff>8785</xdr:rowOff>
    </xdr:to>
    <xdr:sp macro="" textlink="">
      <xdr:nvSpPr>
        <xdr:cNvPr id="319" name="円/楕円 318"/>
        <xdr:cNvSpPr/>
      </xdr:nvSpPr>
      <xdr:spPr>
        <a:xfrm>
          <a:off x="6921500" y="53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25312</xdr:rowOff>
    </xdr:from>
    <xdr:ext cx="599010" cy="259045"/>
    <xdr:sp macro="" textlink="">
      <xdr:nvSpPr>
        <xdr:cNvPr id="320" name="テキスト ボックス 319"/>
        <xdr:cNvSpPr txBox="1"/>
      </xdr:nvSpPr>
      <xdr:spPr>
        <a:xfrm>
          <a:off x="6672794" y="51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6" name="直線コネクタ 345"/>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7"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8" name="直線コネクタ 347"/>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9"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50" name="直線コネクタ 349"/>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121186</xdr:rowOff>
    </xdr:from>
    <xdr:to>
      <xdr:col>15</xdr:col>
      <xdr:colOff>180975</xdr:colOff>
      <xdr:row>55</xdr:row>
      <xdr:rowOff>14677</xdr:rowOff>
    </xdr:to>
    <xdr:cxnSp macro="">
      <xdr:nvCxnSpPr>
        <xdr:cNvPr id="351" name="直線コネクタ 350"/>
        <xdr:cNvCxnSpPr/>
      </xdr:nvCxnSpPr>
      <xdr:spPr>
        <a:xfrm flipV="1">
          <a:off x="9639300" y="9379486"/>
          <a:ext cx="838200" cy="6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2"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3" name="フローチャート : 判断 352"/>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14677</xdr:rowOff>
    </xdr:from>
    <xdr:to>
      <xdr:col>14</xdr:col>
      <xdr:colOff>28575</xdr:colOff>
      <xdr:row>55</xdr:row>
      <xdr:rowOff>32647</xdr:rowOff>
    </xdr:to>
    <xdr:cxnSp macro="">
      <xdr:nvCxnSpPr>
        <xdr:cNvPr id="354" name="直線コネクタ 353"/>
        <xdr:cNvCxnSpPr/>
      </xdr:nvCxnSpPr>
      <xdr:spPr>
        <a:xfrm flipV="1">
          <a:off x="8750300" y="9444427"/>
          <a:ext cx="889000" cy="1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79987</xdr:rowOff>
    </xdr:from>
    <xdr:to>
      <xdr:col>14</xdr:col>
      <xdr:colOff>79375</xdr:colOff>
      <xdr:row>59</xdr:row>
      <xdr:rowOff>10137</xdr:rowOff>
    </xdr:to>
    <xdr:sp macro="" textlink="">
      <xdr:nvSpPr>
        <xdr:cNvPr id="355" name="フローチャート : 判断 354"/>
        <xdr:cNvSpPr/>
      </xdr:nvSpPr>
      <xdr:spPr>
        <a:xfrm>
          <a:off x="9588500" y="1002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1264</xdr:rowOff>
    </xdr:from>
    <xdr:ext cx="534377" cy="259045"/>
    <xdr:sp macro="" textlink="">
      <xdr:nvSpPr>
        <xdr:cNvPr id="356" name="テキスト ボックス 355"/>
        <xdr:cNvSpPr txBox="1"/>
      </xdr:nvSpPr>
      <xdr:spPr>
        <a:xfrm>
          <a:off x="9372111" y="101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32647</xdr:rowOff>
    </xdr:from>
    <xdr:to>
      <xdr:col>12</xdr:col>
      <xdr:colOff>511175</xdr:colOff>
      <xdr:row>57</xdr:row>
      <xdr:rowOff>3768</xdr:rowOff>
    </xdr:to>
    <xdr:cxnSp macro="">
      <xdr:nvCxnSpPr>
        <xdr:cNvPr id="357" name="直線コネクタ 356"/>
        <xdr:cNvCxnSpPr/>
      </xdr:nvCxnSpPr>
      <xdr:spPr>
        <a:xfrm flipV="1">
          <a:off x="7861300" y="9462397"/>
          <a:ext cx="889000" cy="3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8" name="フローチャート : 判断 357"/>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9" name="テキスト ボックス 358"/>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3768</xdr:rowOff>
    </xdr:from>
    <xdr:to>
      <xdr:col>11</xdr:col>
      <xdr:colOff>307975</xdr:colOff>
      <xdr:row>58</xdr:row>
      <xdr:rowOff>151464</xdr:rowOff>
    </xdr:to>
    <xdr:cxnSp macro="">
      <xdr:nvCxnSpPr>
        <xdr:cNvPr id="360" name="直線コネクタ 359"/>
        <xdr:cNvCxnSpPr/>
      </xdr:nvCxnSpPr>
      <xdr:spPr>
        <a:xfrm flipV="1">
          <a:off x="6972300" y="9776418"/>
          <a:ext cx="889000" cy="3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61" name="フローチャート : 判断 360"/>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2" name="テキスト ボックス 361"/>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3" name="フローチャート : 判断 362"/>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4" name="テキスト ボックス 363"/>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70386</xdr:rowOff>
    </xdr:from>
    <xdr:to>
      <xdr:col>15</xdr:col>
      <xdr:colOff>231775</xdr:colOff>
      <xdr:row>55</xdr:row>
      <xdr:rowOff>536</xdr:rowOff>
    </xdr:to>
    <xdr:sp macro="" textlink="">
      <xdr:nvSpPr>
        <xdr:cNvPr id="370" name="円/楕円 369"/>
        <xdr:cNvSpPr/>
      </xdr:nvSpPr>
      <xdr:spPr>
        <a:xfrm>
          <a:off x="10426700" y="93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93263</xdr:rowOff>
    </xdr:from>
    <xdr:ext cx="599010" cy="259045"/>
    <xdr:sp macro="" textlink="">
      <xdr:nvSpPr>
        <xdr:cNvPr id="371" name="普通建設事業費該当値テキスト"/>
        <xdr:cNvSpPr txBox="1"/>
      </xdr:nvSpPr>
      <xdr:spPr>
        <a:xfrm>
          <a:off x="10528300" y="918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511,338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135327</xdr:rowOff>
    </xdr:from>
    <xdr:to>
      <xdr:col>14</xdr:col>
      <xdr:colOff>79375</xdr:colOff>
      <xdr:row>55</xdr:row>
      <xdr:rowOff>65477</xdr:rowOff>
    </xdr:to>
    <xdr:sp macro="" textlink="">
      <xdr:nvSpPr>
        <xdr:cNvPr id="372" name="円/楕円 371"/>
        <xdr:cNvSpPr/>
      </xdr:nvSpPr>
      <xdr:spPr>
        <a:xfrm>
          <a:off x="9588500" y="939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82004</xdr:rowOff>
    </xdr:from>
    <xdr:ext cx="599010" cy="259045"/>
    <xdr:sp macro="" textlink="">
      <xdr:nvSpPr>
        <xdr:cNvPr id="373" name="テキスト ボックス 372"/>
        <xdr:cNvSpPr txBox="1"/>
      </xdr:nvSpPr>
      <xdr:spPr>
        <a:xfrm>
          <a:off x="9339794" y="916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471,567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153297</xdr:rowOff>
    </xdr:from>
    <xdr:to>
      <xdr:col>12</xdr:col>
      <xdr:colOff>561975</xdr:colOff>
      <xdr:row>55</xdr:row>
      <xdr:rowOff>83447</xdr:rowOff>
    </xdr:to>
    <xdr:sp macro="" textlink="">
      <xdr:nvSpPr>
        <xdr:cNvPr id="374" name="円/楕円 373"/>
        <xdr:cNvSpPr/>
      </xdr:nvSpPr>
      <xdr:spPr>
        <a:xfrm>
          <a:off x="8699500" y="941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99974</xdr:rowOff>
    </xdr:from>
    <xdr:ext cx="599010" cy="259045"/>
    <xdr:sp macro="" textlink="">
      <xdr:nvSpPr>
        <xdr:cNvPr id="375" name="テキスト ボックス 374"/>
        <xdr:cNvSpPr txBox="1"/>
      </xdr:nvSpPr>
      <xdr:spPr>
        <a:xfrm>
          <a:off x="8450794" y="918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124418</xdr:rowOff>
    </xdr:from>
    <xdr:to>
      <xdr:col>11</xdr:col>
      <xdr:colOff>358775</xdr:colOff>
      <xdr:row>57</xdr:row>
      <xdr:rowOff>54568</xdr:rowOff>
    </xdr:to>
    <xdr:sp macro="" textlink="">
      <xdr:nvSpPr>
        <xdr:cNvPr id="376" name="円/楕円 375"/>
        <xdr:cNvSpPr/>
      </xdr:nvSpPr>
      <xdr:spPr>
        <a:xfrm>
          <a:off x="7810500" y="97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71095</xdr:rowOff>
    </xdr:from>
    <xdr:ext cx="599010" cy="259045"/>
    <xdr:sp macro="" textlink="">
      <xdr:nvSpPr>
        <xdr:cNvPr id="377" name="テキスト ボックス 376"/>
        <xdr:cNvSpPr txBox="1"/>
      </xdr:nvSpPr>
      <xdr:spPr>
        <a:xfrm>
          <a:off x="7561794" y="950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268,248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100664</xdr:rowOff>
    </xdr:from>
    <xdr:to>
      <xdr:col>10</xdr:col>
      <xdr:colOff>155575</xdr:colOff>
      <xdr:row>59</xdr:row>
      <xdr:rowOff>30814</xdr:rowOff>
    </xdr:to>
    <xdr:sp macro="" textlink="">
      <xdr:nvSpPr>
        <xdr:cNvPr id="378" name="円/楕円 377"/>
        <xdr:cNvSpPr/>
      </xdr:nvSpPr>
      <xdr:spPr>
        <a:xfrm>
          <a:off x="6921500" y="100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21941</xdr:rowOff>
    </xdr:from>
    <xdr:ext cx="534377" cy="259045"/>
    <xdr:sp macro="" textlink="">
      <xdr:nvSpPr>
        <xdr:cNvPr id="379" name="テキスト ボックス 378"/>
        <xdr:cNvSpPr txBox="1"/>
      </xdr:nvSpPr>
      <xdr:spPr>
        <a:xfrm>
          <a:off x="6705111" y="101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3" name="テキスト ボックス 392"/>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5" name="テキスト ボックス 394"/>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7" name="テキスト ボックス 396"/>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1" name="テキスト ボックス 400"/>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5" name="直線コネクタ 404"/>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6"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7" name="直線コネクタ 406"/>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8"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9" name="直線コネクタ 408"/>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72748</xdr:rowOff>
    </xdr:from>
    <xdr:to>
      <xdr:col>15</xdr:col>
      <xdr:colOff>180975</xdr:colOff>
      <xdr:row>76</xdr:row>
      <xdr:rowOff>8148</xdr:rowOff>
    </xdr:to>
    <xdr:cxnSp macro="">
      <xdr:nvCxnSpPr>
        <xdr:cNvPr id="410" name="直線コネクタ 409"/>
        <xdr:cNvCxnSpPr/>
      </xdr:nvCxnSpPr>
      <xdr:spPr>
        <a:xfrm>
          <a:off x="9639300" y="12931498"/>
          <a:ext cx="838200" cy="10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11"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2" name="フローチャート : 判断 411"/>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72748</xdr:rowOff>
    </xdr:from>
    <xdr:to>
      <xdr:col>14</xdr:col>
      <xdr:colOff>28575</xdr:colOff>
      <xdr:row>75</xdr:row>
      <xdr:rowOff>170999</xdr:rowOff>
    </xdr:to>
    <xdr:cxnSp macro="">
      <xdr:nvCxnSpPr>
        <xdr:cNvPr id="413" name="直線コネクタ 412"/>
        <xdr:cNvCxnSpPr/>
      </xdr:nvCxnSpPr>
      <xdr:spPr>
        <a:xfrm flipV="1">
          <a:off x="8750300" y="12931498"/>
          <a:ext cx="889000" cy="9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153526</xdr:rowOff>
    </xdr:from>
    <xdr:to>
      <xdr:col>14</xdr:col>
      <xdr:colOff>79375</xdr:colOff>
      <xdr:row>79</xdr:row>
      <xdr:rowOff>83676</xdr:rowOff>
    </xdr:to>
    <xdr:sp macro="" textlink="">
      <xdr:nvSpPr>
        <xdr:cNvPr id="414" name="フローチャート : 判断 413"/>
        <xdr:cNvSpPr/>
      </xdr:nvSpPr>
      <xdr:spPr>
        <a:xfrm>
          <a:off x="9588500" y="135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74803</xdr:rowOff>
    </xdr:from>
    <xdr:ext cx="534377" cy="259045"/>
    <xdr:sp macro="" textlink="">
      <xdr:nvSpPr>
        <xdr:cNvPr id="415" name="テキスト ボックス 414"/>
        <xdr:cNvSpPr txBox="1"/>
      </xdr:nvSpPr>
      <xdr:spPr>
        <a:xfrm>
          <a:off x="9372111" y="136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6" name="フローチャート : 判断 415"/>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55652</xdr:rowOff>
    </xdr:from>
    <xdr:ext cx="534377" cy="259045"/>
    <xdr:sp macro="" textlink="">
      <xdr:nvSpPr>
        <xdr:cNvPr id="417" name="テキスト ボックス 416"/>
        <xdr:cNvSpPr txBox="1"/>
      </xdr:nvSpPr>
      <xdr:spPr>
        <a:xfrm>
          <a:off x="8483111" y="136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128799</xdr:rowOff>
    </xdr:from>
    <xdr:to>
      <xdr:col>15</xdr:col>
      <xdr:colOff>231775</xdr:colOff>
      <xdr:row>76</xdr:row>
      <xdr:rowOff>58948</xdr:rowOff>
    </xdr:to>
    <xdr:sp macro="" textlink="">
      <xdr:nvSpPr>
        <xdr:cNvPr id="423" name="円/楕円 422"/>
        <xdr:cNvSpPr/>
      </xdr:nvSpPr>
      <xdr:spPr>
        <a:xfrm>
          <a:off x="10426700" y="12987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151676</xdr:rowOff>
    </xdr:from>
    <xdr:ext cx="599010" cy="259045"/>
    <xdr:sp macro="" textlink="">
      <xdr:nvSpPr>
        <xdr:cNvPr id="424" name="普通建設事業費 （ うち新規整備　）該当値テキスト"/>
        <xdr:cNvSpPr txBox="1"/>
      </xdr:nvSpPr>
      <xdr:spPr>
        <a:xfrm>
          <a:off x="10528300" y="1283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370,565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21948</xdr:rowOff>
    </xdr:from>
    <xdr:to>
      <xdr:col>14</xdr:col>
      <xdr:colOff>79375</xdr:colOff>
      <xdr:row>75</xdr:row>
      <xdr:rowOff>123548</xdr:rowOff>
    </xdr:to>
    <xdr:sp macro="" textlink="">
      <xdr:nvSpPr>
        <xdr:cNvPr id="425" name="円/楕円 424"/>
        <xdr:cNvSpPr/>
      </xdr:nvSpPr>
      <xdr:spPr>
        <a:xfrm>
          <a:off x="9588500" y="128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140075</xdr:rowOff>
    </xdr:from>
    <xdr:ext cx="599010" cy="259045"/>
    <xdr:sp macro="" textlink="">
      <xdr:nvSpPr>
        <xdr:cNvPr id="426" name="テキスト ボックス 425"/>
        <xdr:cNvSpPr txBox="1"/>
      </xdr:nvSpPr>
      <xdr:spPr>
        <a:xfrm>
          <a:off x="9339794" y="1265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436,003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120199</xdr:rowOff>
    </xdr:from>
    <xdr:to>
      <xdr:col>12</xdr:col>
      <xdr:colOff>561975</xdr:colOff>
      <xdr:row>76</xdr:row>
      <xdr:rowOff>50349</xdr:rowOff>
    </xdr:to>
    <xdr:sp macro="" textlink="">
      <xdr:nvSpPr>
        <xdr:cNvPr id="427" name="円/楕円 426"/>
        <xdr:cNvSpPr/>
      </xdr:nvSpPr>
      <xdr:spPr>
        <a:xfrm>
          <a:off x="8699500" y="129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66876</xdr:rowOff>
    </xdr:from>
    <xdr:ext cx="599010" cy="259045"/>
    <xdr:sp macro="" textlink="">
      <xdr:nvSpPr>
        <xdr:cNvPr id="428" name="テキスト ボックス 427"/>
        <xdr:cNvSpPr txBox="1"/>
      </xdr:nvSpPr>
      <xdr:spPr>
        <a:xfrm>
          <a:off x="8450794" y="1275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2" name="直線コネクタ 451"/>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3"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4" name="直線コネクタ 453"/>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5"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6" name="直線コネクタ 455"/>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102794</xdr:rowOff>
    </xdr:from>
    <xdr:to>
      <xdr:col>15</xdr:col>
      <xdr:colOff>180975</xdr:colOff>
      <xdr:row>99</xdr:row>
      <xdr:rowOff>44450</xdr:rowOff>
    </xdr:to>
    <xdr:cxnSp macro="">
      <xdr:nvCxnSpPr>
        <xdr:cNvPr id="457" name="直線コネクタ 456"/>
        <xdr:cNvCxnSpPr/>
      </xdr:nvCxnSpPr>
      <xdr:spPr>
        <a:xfrm flipV="1">
          <a:off x="9639300" y="16733444"/>
          <a:ext cx="838200" cy="2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8"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9" name="フローチャート : 判断 458"/>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44450</xdr:rowOff>
    </xdr:from>
    <xdr:to>
      <xdr:col>14</xdr:col>
      <xdr:colOff>28575</xdr:colOff>
      <xdr:row>99</xdr:row>
      <xdr:rowOff>44450</xdr:rowOff>
    </xdr:to>
    <xdr:cxnSp macro="">
      <xdr:nvCxnSpPr>
        <xdr:cNvPr id="460" name="直線コネクタ 459"/>
        <xdr:cNvCxnSpPr/>
      </xdr:nvCxnSpPr>
      <xdr:spPr>
        <a:xfrm>
          <a:off x="8750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106972</xdr:rowOff>
    </xdr:from>
    <xdr:to>
      <xdr:col>14</xdr:col>
      <xdr:colOff>79375</xdr:colOff>
      <xdr:row>97</xdr:row>
      <xdr:rowOff>37122</xdr:rowOff>
    </xdr:to>
    <xdr:sp macro="" textlink="">
      <xdr:nvSpPr>
        <xdr:cNvPr id="461" name="フローチャート : 判断 460"/>
        <xdr:cNvSpPr/>
      </xdr:nvSpPr>
      <xdr:spPr>
        <a:xfrm>
          <a:off x="9588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53649</xdr:rowOff>
    </xdr:from>
    <xdr:ext cx="534377" cy="259045"/>
    <xdr:sp macro="" textlink="">
      <xdr:nvSpPr>
        <xdr:cNvPr id="462" name="テキスト ボックス 461"/>
        <xdr:cNvSpPr txBox="1"/>
      </xdr:nvSpPr>
      <xdr:spPr>
        <a:xfrm>
          <a:off x="9372111" y="163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3" name="フローチャート : 判断 462"/>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4" name="テキスト ボックス 463"/>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51994</xdr:rowOff>
    </xdr:from>
    <xdr:to>
      <xdr:col>15</xdr:col>
      <xdr:colOff>231775</xdr:colOff>
      <xdr:row>97</xdr:row>
      <xdr:rowOff>153594</xdr:rowOff>
    </xdr:to>
    <xdr:sp macro="" textlink="">
      <xdr:nvSpPr>
        <xdr:cNvPr id="470" name="円/楕円 469"/>
        <xdr:cNvSpPr/>
      </xdr:nvSpPr>
      <xdr:spPr>
        <a:xfrm>
          <a:off x="10426700" y="166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30421</xdr:rowOff>
    </xdr:from>
    <xdr:ext cx="534377" cy="259045"/>
    <xdr:sp macro="" textlink="">
      <xdr:nvSpPr>
        <xdr:cNvPr id="471" name="普通建設事業費 （ うち更新整備　）該当値テキスト"/>
        <xdr:cNvSpPr txBox="1"/>
      </xdr:nvSpPr>
      <xdr:spPr>
        <a:xfrm>
          <a:off x="10528300" y="166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72" name="円/楕円 471"/>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73" name="テキスト ボックス 472"/>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165100</xdr:rowOff>
    </xdr:from>
    <xdr:to>
      <xdr:col>12</xdr:col>
      <xdr:colOff>561975</xdr:colOff>
      <xdr:row>99</xdr:row>
      <xdr:rowOff>95250</xdr:rowOff>
    </xdr:to>
    <xdr:sp macro="" textlink="">
      <xdr:nvSpPr>
        <xdr:cNvPr id="474" name="円/楕円 473"/>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86377</xdr:rowOff>
    </xdr:from>
    <xdr:ext cx="249299" cy="259045"/>
    <xdr:sp macro="" textlink="">
      <xdr:nvSpPr>
        <xdr:cNvPr id="475" name="テキスト ボックス 474"/>
        <xdr:cNvSpPr txBox="1"/>
      </xdr:nvSpPr>
      <xdr:spPr>
        <a:xfrm>
          <a:off x="8625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9" name="直線コネクタ 498"/>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500"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2"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3" name="直線コネクタ 502"/>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141098</xdr:rowOff>
    </xdr:from>
    <xdr:to>
      <xdr:col>23</xdr:col>
      <xdr:colOff>517525</xdr:colOff>
      <xdr:row>34</xdr:row>
      <xdr:rowOff>77448</xdr:rowOff>
    </xdr:to>
    <xdr:cxnSp macro="">
      <xdr:nvCxnSpPr>
        <xdr:cNvPr id="504" name="直線コネクタ 503"/>
        <xdr:cNvCxnSpPr/>
      </xdr:nvCxnSpPr>
      <xdr:spPr>
        <a:xfrm>
          <a:off x="15481300" y="5798948"/>
          <a:ext cx="838200" cy="10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5" name="災害復旧事業費平均値テキスト"/>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6" name="フローチャート : 判断 505"/>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141098</xdr:rowOff>
    </xdr:from>
    <xdr:to>
      <xdr:col>22</xdr:col>
      <xdr:colOff>365125</xdr:colOff>
      <xdr:row>34</xdr:row>
      <xdr:rowOff>71093</xdr:rowOff>
    </xdr:to>
    <xdr:cxnSp macro="">
      <xdr:nvCxnSpPr>
        <xdr:cNvPr id="507" name="直線コネクタ 506"/>
        <xdr:cNvCxnSpPr/>
      </xdr:nvCxnSpPr>
      <xdr:spPr>
        <a:xfrm flipV="1">
          <a:off x="14592300" y="5798948"/>
          <a:ext cx="889000" cy="10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146176</xdr:rowOff>
    </xdr:from>
    <xdr:to>
      <xdr:col>22</xdr:col>
      <xdr:colOff>415925</xdr:colOff>
      <xdr:row>39</xdr:row>
      <xdr:rowOff>76326</xdr:rowOff>
    </xdr:to>
    <xdr:sp macro="" textlink="">
      <xdr:nvSpPr>
        <xdr:cNvPr id="508" name="フローチャート : 判断 507"/>
        <xdr:cNvSpPr/>
      </xdr:nvSpPr>
      <xdr:spPr>
        <a:xfrm>
          <a:off x="15430500" y="666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67453</xdr:rowOff>
    </xdr:from>
    <xdr:ext cx="469744" cy="259045"/>
    <xdr:sp macro="" textlink="">
      <xdr:nvSpPr>
        <xdr:cNvPr id="509" name="テキスト ボックス 508"/>
        <xdr:cNvSpPr txBox="1"/>
      </xdr:nvSpPr>
      <xdr:spPr>
        <a:xfrm>
          <a:off x="15246427" y="675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83632</xdr:rowOff>
    </xdr:from>
    <xdr:to>
      <xdr:col>21</xdr:col>
      <xdr:colOff>161925</xdr:colOff>
      <xdr:row>34</xdr:row>
      <xdr:rowOff>71093</xdr:rowOff>
    </xdr:to>
    <xdr:cxnSp macro="">
      <xdr:nvCxnSpPr>
        <xdr:cNvPr id="510" name="直線コネクタ 509"/>
        <xdr:cNvCxnSpPr/>
      </xdr:nvCxnSpPr>
      <xdr:spPr>
        <a:xfrm>
          <a:off x="13703300" y="5570032"/>
          <a:ext cx="889000" cy="33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11" name="フローチャート : 判断 510"/>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55474</xdr:rowOff>
    </xdr:from>
    <xdr:ext cx="469744" cy="259045"/>
    <xdr:sp macro="" textlink="">
      <xdr:nvSpPr>
        <xdr:cNvPr id="512" name="テキスト ボックス 511"/>
        <xdr:cNvSpPr txBox="1"/>
      </xdr:nvSpPr>
      <xdr:spPr>
        <a:xfrm>
          <a:off x="14357427" y="674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45086</xdr:rowOff>
    </xdr:from>
    <xdr:to>
      <xdr:col>19</xdr:col>
      <xdr:colOff>644525</xdr:colOff>
      <xdr:row>32</xdr:row>
      <xdr:rowOff>83632</xdr:rowOff>
    </xdr:to>
    <xdr:cxnSp macro="">
      <xdr:nvCxnSpPr>
        <xdr:cNvPr id="513" name="直線コネクタ 512"/>
        <xdr:cNvCxnSpPr/>
      </xdr:nvCxnSpPr>
      <xdr:spPr>
        <a:xfrm>
          <a:off x="12814300" y="5531486"/>
          <a:ext cx="8890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4" name="フローチャート : 判断 513"/>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56244</xdr:rowOff>
    </xdr:from>
    <xdr:ext cx="469744" cy="259045"/>
    <xdr:sp macro="" textlink="">
      <xdr:nvSpPr>
        <xdr:cNvPr id="515" name="テキスト ボックス 514"/>
        <xdr:cNvSpPr txBox="1"/>
      </xdr:nvSpPr>
      <xdr:spPr>
        <a:xfrm>
          <a:off x="13468427" y="674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6" name="フローチャート : 判断 515"/>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43686</xdr:rowOff>
    </xdr:from>
    <xdr:ext cx="534377" cy="259045"/>
    <xdr:sp macro="" textlink="">
      <xdr:nvSpPr>
        <xdr:cNvPr id="517" name="テキスト ボックス 516"/>
        <xdr:cNvSpPr txBox="1"/>
      </xdr:nvSpPr>
      <xdr:spPr>
        <a:xfrm>
          <a:off x="12547111" y="67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26648</xdr:rowOff>
    </xdr:from>
    <xdr:to>
      <xdr:col>23</xdr:col>
      <xdr:colOff>568325</xdr:colOff>
      <xdr:row>34</xdr:row>
      <xdr:rowOff>128248</xdr:rowOff>
    </xdr:to>
    <xdr:sp macro="" textlink="">
      <xdr:nvSpPr>
        <xdr:cNvPr id="523" name="円/楕円 522"/>
        <xdr:cNvSpPr/>
      </xdr:nvSpPr>
      <xdr:spPr>
        <a:xfrm>
          <a:off x="16268700" y="58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49525</xdr:rowOff>
    </xdr:from>
    <xdr:ext cx="599010" cy="259045"/>
    <xdr:sp macro="" textlink="">
      <xdr:nvSpPr>
        <xdr:cNvPr id="524" name="災害復旧事業費該当値テキスト"/>
        <xdr:cNvSpPr txBox="1"/>
      </xdr:nvSpPr>
      <xdr:spPr>
        <a:xfrm>
          <a:off x="16370300" y="570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216,339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90298</xdr:rowOff>
    </xdr:from>
    <xdr:to>
      <xdr:col>22</xdr:col>
      <xdr:colOff>415925</xdr:colOff>
      <xdr:row>34</xdr:row>
      <xdr:rowOff>20448</xdr:rowOff>
    </xdr:to>
    <xdr:sp macro="" textlink="">
      <xdr:nvSpPr>
        <xdr:cNvPr id="525" name="円/楕円 524"/>
        <xdr:cNvSpPr/>
      </xdr:nvSpPr>
      <xdr:spPr>
        <a:xfrm>
          <a:off x="15430500" y="57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36975</xdr:rowOff>
    </xdr:from>
    <xdr:ext cx="599010" cy="259045"/>
    <xdr:sp macro="" textlink="">
      <xdr:nvSpPr>
        <xdr:cNvPr id="526" name="テキスト ボックス 525"/>
        <xdr:cNvSpPr txBox="1"/>
      </xdr:nvSpPr>
      <xdr:spPr>
        <a:xfrm>
          <a:off x="15181794" y="552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244,633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20293</xdr:rowOff>
    </xdr:from>
    <xdr:to>
      <xdr:col>21</xdr:col>
      <xdr:colOff>212725</xdr:colOff>
      <xdr:row>34</xdr:row>
      <xdr:rowOff>121893</xdr:rowOff>
    </xdr:to>
    <xdr:sp macro="" textlink="">
      <xdr:nvSpPr>
        <xdr:cNvPr id="527" name="円/楕円 526"/>
        <xdr:cNvSpPr/>
      </xdr:nvSpPr>
      <xdr:spPr>
        <a:xfrm>
          <a:off x="14541500" y="58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138420</xdr:rowOff>
    </xdr:from>
    <xdr:ext cx="599010" cy="259045"/>
    <xdr:sp macro="" textlink="">
      <xdr:nvSpPr>
        <xdr:cNvPr id="528" name="テキスト ボックス 527"/>
        <xdr:cNvSpPr txBox="1"/>
      </xdr:nvSpPr>
      <xdr:spPr>
        <a:xfrm>
          <a:off x="14292794" y="562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218,007</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32832</xdr:rowOff>
    </xdr:from>
    <xdr:to>
      <xdr:col>20</xdr:col>
      <xdr:colOff>9525</xdr:colOff>
      <xdr:row>32</xdr:row>
      <xdr:rowOff>134432</xdr:rowOff>
    </xdr:to>
    <xdr:sp macro="" textlink="">
      <xdr:nvSpPr>
        <xdr:cNvPr id="529" name="円/楕円 528"/>
        <xdr:cNvSpPr/>
      </xdr:nvSpPr>
      <xdr:spPr>
        <a:xfrm>
          <a:off x="13652500" y="55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30</xdr:row>
      <xdr:rowOff>150959</xdr:rowOff>
    </xdr:from>
    <xdr:ext cx="599010" cy="259045"/>
    <xdr:sp macro="" textlink="">
      <xdr:nvSpPr>
        <xdr:cNvPr id="530" name="テキスト ボックス 529"/>
        <xdr:cNvSpPr txBox="1"/>
      </xdr:nvSpPr>
      <xdr:spPr>
        <a:xfrm>
          <a:off x="13403794" y="529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304,716</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165736</xdr:rowOff>
    </xdr:from>
    <xdr:to>
      <xdr:col>18</xdr:col>
      <xdr:colOff>492125</xdr:colOff>
      <xdr:row>32</xdr:row>
      <xdr:rowOff>95886</xdr:rowOff>
    </xdr:to>
    <xdr:sp macro="" textlink="">
      <xdr:nvSpPr>
        <xdr:cNvPr id="531" name="円/楕円 530"/>
        <xdr:cNvSpPr/>
      </xdr:nvSpPr>
      <xdr:spPr>
        <a:xfrm>
          <a:off x="12763500" y="54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30</xdr:row>
      <xdr:rowOff>112413</xdr:rowOff>
    </xdr:from>
    <xdr:ext cx="599010" cy="259045"/>
    <xdr:sp macro="" textlink="">
      <xdr:nvSpPr>
        <xdr:cNvPr id="532" name="テキスト ボックス 531"/>
        <xdr:cNvSpPr txBox="1"/>
      </xdr:nvSpPr>
      <xdr:spPr>
        <a:xfrm>
          <a:off x="12514794" y="525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3" name="直線コネクタ 54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4" name="テキスト ボックス 54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5" name="直線コネクタ 54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6" name="テキスト ボックス 54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7" name="直線コネクタ 54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8" name="テキスト ボックス 54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9" name="直線コネクタ 54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50" name="テキスト ボックス 54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1" name="直線コネクタ 55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2" name="テキスト ボックス 55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3" name="直線コネクタ 55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4" name="テキスト ボックス 55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8" name="直線コネクタ 55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2" name="直線コネクタ 56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3" name="直線コネクタ 56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5" name="フローチャート : 判断 56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6" name="直線コネクタ 56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7" name="フローチャート : 判断 56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8" name="テキスト ボックス 567"/>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9" name="直線コネクタ 56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70" name="フローチャート : 判断 569"/>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1" name="テキスト ボックス 570"/>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2" name="直線コネクタ 57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3" name="フローチャート : 判断 572"/>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4" name="テキスト ボックス 573"/>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5" name="フローチャート : 判断 57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6" name="テキスト ボックス 575"/>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2" name="円/楕円 58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4" name="円/楕円 58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5" name="テキスト ボックス 584"/>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6" name="円/楕円 58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7" name="テキスト ボックス 586"/>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8" name="円/楕円 58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9" name="テキスト ボックス 588"/>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90" name="円/楕円 58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1" name="テキスト ボックス 590"/>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5" name="テキスト ボックス 60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7" name="テキスト ボックス 60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9" name="テキスト ボックス 60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7" name="直線コネクタ 616"/>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8"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9" name="直線コネクタ 618"/>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20"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21" name="直線コネクタ 620"/>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592</xdr:rowOff>
    </xdr:from>
    <xdr:to>
      <xdr:col>23</xdr:col>
      <xdr:colOff>517525</xdr:colOff>
      <xdr:row>76</xdr:row>
      <xdr:rowOff>9539</xdr:rowOff>
    </xdr:to>
    <xdr:cxnSp macro="">
      <xdr:nvCxnSpPr>
        <xdr:cNvPr id="622" name="直線コネクタ 621"/>
        <xdr:cNvCxnSpPr/>
      </xdr:nvCxnSpPr>
      <xdr:spPr>
        <a:xfrm flipV="1">
          <a:off x="15481300" y="13030792"/>
          <a:ext cx="8382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3"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4" name="フローチャート : 判断 623"/>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163638</xdr:rowOff>
    </xdr:from>
    <xdr:to>
      <xdr:col>22</xdr:col>
      <xdr:colOff>365125</xdr:colOff>
      <xdr:row>76</xdr:row>
      <xdr:rowOff>9539</xdr:rowOff>
    </xdr:to>
    <xdr:cxnSp macro="">
      <xdr:nvCxnSpPr>
        <xdr:cNvPr id="625" name="直線コネクタ 624"/>
        <xdr:cNvCxnSpPr/>
      </xdr:nvCxnSpPr>
      <xdr:spPr>
        <a:xfrm>
          <a:off x="14592300" y="13022388"/>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136383</xdr:rowOff>
    </xdr:from>
    <xdr:to>
      <xdr:col>22</xdr:col>
      <xdr:colOff>415925</xdr:colOff>
      <xdr:row>75</xdr:row>
      <xdr:rowOff>66533</xdr:rowOff>
    </xdr:to>
    <xdr:sp macro="" textlink="">
      <xdr:nvSpPr>
        <xdr:cNvPr id="626" name="フローチャート : 判断 625"/>
        <xdr:cNvSpPr/>
      </xdr:nvSpPr>
      <xdr:spPr>
        <a:xfrm>
          <a:off x="15430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83060</xdr:rowOff>
    </xdr:from>
    <xdr:ext cx="534377" cy="259045"/>
    <xdr:sp macro="" textlink="">
      <xdr:nvSpPr>
        <xdr:cNvPr id="627" name="テキスト ボックス 626"/>
        <xdr:cNvSpPr txBox="1"/>
      </xdr:nvSpPr>
      <xdr:spPr>
        <a:xfrm>
          <a:off x="15214111" y="125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163638</xdr:rowOff>
    </xdr:from>
    <xdr:to>
      <xdr:col>21</xdr:col>
      <xdr:colOff>161925</xdr:colOff>
      <xdr:row>76</xdr:row>
      <xdr:rowOff>16376</xdr:rowOff>
    </xdr:to>
    <xdr:cxnSp macro="">
      <xdr:nvCxnSpPr>
        <xdr:cNvPr id="628" name="直線コネクタ 627"/>
        <xdr:cNvCxnSpPr/>
      </xdr:nvCxnSpPr>
      <xdr:spPr>
        <a:xfrm flipV="1">
          <a:off x="13703300" y="13022388"/>
          <a:ext cx="889000" cy="2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9" name="フローチャート : 判断 628"/>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30" name="テキスト ボックス 629"/>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14002</xdr:rowOff>
    </xdr:from>
    <xdr:to>
      <xdr:col>19</xdr:col>
      <xdr:colOff>644525</xdr:colOff>
      <xdr:row>76</xdr:row>
      <xdr:rowOff>16376</xdr:rowOff>
    </xdr:to>
    <xdr:cxnSp macro="">
      <xdr:nvCxnSpPr>
        <xdr:cNvPr id="631" name="直線コネクタ 630"/>
        <xdr:cNvCxnSpPr/>
      </xdr:nvCxnSpPr>
      <xdr:spPr>
        <a:xfrm>
          <a:off x="12814300" y="13044202"/>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2" name="フローチャート : 判断 631"/>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3" name="テキスト ボックス 632"/>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4" name="フローチャート : 判断 633"/>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5" name="テキスト ボックス 634"/>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121241</xdr:rowOff>
    </xdr:from>
    <xdr:to>
      <xdr:col>23</xdr:col>
      <xdr:colOff>568325</xdr:colOff>
      <xdr:row>76</xdr:row>
      <xdr:rowOff>51392</xdr:rowOff>
    </xdr:to>
    <xdr:sp macro="" textlink="">
      <xdr:nvSpPr>
        <xdr:cNvPr id="641" name="円/楕円 640"/>
        <xdr:cNvSpPr/>
      </xdr:nvSpPr>
      <xdr:spPr>
        <a:xfrm>
          <a:off x="16268700" y="12979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144118</xdr:rowOff>
    </xdr:from>
    <xdr:ext cx="534377" cy="259045"/>
    <xdr:sp macro="" textlink="">
      <xdr:nvSpPr>
        <xdr:cNvPr id="642" name="公債費該当値テキスト"/>
        <xdr:cNvSpPr txBox="1"/>
      </xdr:nvSpPr>
      <xdr:spPr>
        <a:xfrm>
          <a:off x="16370300" y="128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56,279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130190</xdr:rowOff>
    </xdr:from>
    <xdr:to>
      <xdr:col>22</xdr:col>
      <xdr:colOff>415925</xdr:colOff>
      <xdr:row>76</xdr:row>
      <xdr:rowOff>60341</xdr:rowOff>
    </xdr:to>
    <xdr:sp macro="" textlink="">
      <xdr:nvSpPr>
        <xdr:cNvPr id="643" name="円/楕円 642"/>
        <xdr:cNvSpPr/>
      </xdr:nvSpPr>
      <xdr:spPr>
        <a:xfrm>
          <a:off x="15430500" y="12988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51466</xdr:rowOff>
    </xdr:from>
    <xdr:ext cx="534377" cy="259045"/>
    <xdr:sp macro="" textlink="">
      <xdr:nvSpPr>
        <xdr:cNvPr id="644" name="テキスト ボックス 643"/>
        <xdr:cNvSpPr txBox="1"/>
      </xdr:nvSpPr>
      <xdr:spPr>
        <a:xfrm>
          <a:off x="15214111" y="1308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112837</xdr:rowOff>
    </xdr:from>
    <xdr:to>
      <xdr:col>21</xdr:col>
      <xdr:colOff>212725</xdr:colOff>
      <xdr:row>76</xdr:row>
      <xdr:rowOff>42987</xdr:rowOff>
    </xdr:to>
    <xdr:sp macro="" textlink="">
      <xdr:nvSpPr>
        <xdr:cNvPr id="645" name="円/楕円 644"/>
        <xdr:cNvSpPr/>
      </xdr:nvSpPr>
      <xdr:spPr>
        <a:xfrm>
          <a:off x="14541500" y="129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34115</xdr:rowOff>
    </xdr:from>
    <xdr:ext cx="534377" cy="259045"/>
    <xdr:sp macro="" textlink="">
      <xdr:nvSpPr>
        <xdr:cNvPr id="646" name="テキスト ボックス 645"/>
        <xdr:cNvSpPr txBox="1"/>
      </xdr:nvSpPr>
      <xdr:spPr>
        <a:xfrm>
          <a:off x="14325111" y="130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137026</xdr:rowOff>
    </xdr:from>
    <xdr:to>
      <xdr:col>20</xdr:col>
      <xdr:colOff>9525</xdr:colOff>
      <xdr:row>76</xdr:row>
      <xdr:rowOff>67176</xdr:rowOff>
    </xdr:to>
    <xdr:sp macro="" textlink="">
      <xdr:nvSpPr>
        <xdr:cNvPr id="647" name="円/楕円 646"/>
        <xdr:cNvSpPr/>
      </xdr:nvSpPr>
      <xdr:spPr>
        <a:xfrm>
          <a:off x="13652500" y="129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58303</xdr:rowOff>
    </xdr:from>
    <xdr:ext cx="534377" cy="259045"/>
    <xdr:sp macro="" textlink="">
      <xdr:nvSpPr>
        <xdr:cNvPr id="648" name="テキスト ボックス 647"/>
        <xdr:cNvSpPr txBox="1"/>
      </xdr:nvSpPr>
      <xdr:spPr>
        <a:xfrm>
          <a:off x="13436111" y="130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134653</xdr:rowOff>
    </xdr:from>
    <xdr:to>
      <xdr:col>18</xdr:col>
      <xdr:colOff>492125</xdr:colOff>
      <xdr:row>76</xdr:row>
      <xdr:rowOff>64802</xdr:rowOff>
    </xdr:to>
    <xdr:sp macro="" textlink="">
      <xdr:nvSpPr>
        <xdr:cNvPr id="649" name="円/楕円 648"/>
        <xdr:cNvSpPr/>
      </xdr:nvSpPr>
      <xdr:spPr>
        <a:xfrm>
          <a:off x="12763500" y="12993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55929</xdr:rowOff>
    </xdr:from>
    <xdr:ext cx="534377" cy="259045"/>
    <xdr:sp macro="" textlink="">
      <xdr:nvSpPr>
        <xdr:cNvPr id="650" name="テキスト ボックス 649"/>
        <xdr:cNvSpPr txBox="1"/>
      </xdr:nvSpPr>
      <xdr:spPr>
        <a:xfrm>
          <a:off x="12547111" y="130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0" name="テキスト ボックス 66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35195</xdr:rowOff>
    </xdr:from>
    <xdr:to>
      <xdr:col>23</xdr:col>
      <xdr:colOff>516889</xdr:colOff>
      <xdr:row>99</xdr:row>
      <xdr:rowOff>44256</xdr:rowOff>
    </xdr:to>
    <xdr:cxnSp macro="">
      <xdr:nvCxnSpPr>
        <xdr:cNvPr id="674" name="直線コネクタ 673"/>
        <xdr:cNvCxnSpPr/>
      </xdr:nvCxnSpPr>
      <xdr:spPr>
        <a:xfrm flipV="1">
          <a:off x="16317595" y="16665845"/>
          <a:ext cx="1269" cy="3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83525</xdr:rowOff>
    </xdr:from>
    <xdr:ext cx="378565" cy="259045"/>
    <xdr:sp macro="" textlink="">
      <xdr:nvSpPr>
        <xdr:cNvPr id="675" name="積立金最小値テキスト"/>
        <xdr:cNvSpPr txBox="1"/>
      </xdr:nvSpPr>
      <xdr:spPr>
        <a:xfrm>
          <a:off x="16370300" y="1705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99</xdr:row>
      <xdr:rowOff>44256</xdr:rowOff>
    </xdr:from>
    <xdr:to>
      <xdr:col>23</xdr:col>
      <xdr:colOff>606425</xdr:colOff>
      <xdr:row>99</xdr:row>
      <xdr:rowOff>44256</xdr:rowOff>
    </xdr:to>
    <xdr:cxnSp macro="">
      <xdr:nvCxnSpPr>
        <xdr:cNvPr id="676" name="直線コネクタ 675"/>
        <xdr:cNvCxnSpPr/>
      </xdr:nvCxnSpPr>
      <xdr:spPr>
        <a:xfrm>
          <a:off x="16230600" y="1701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153322</xdr:rowOff>
    </xdr:from>
    <xdr:ext cx="599010" cy="259045"/>
    <xdr:sp macro="" textlink="">
      <xdr:nvSpPr>
        <xdr:cNvPr id="677" name="積立金最大値テキスト"/>
        <xdr:cNvSpPr txBox="1"/>
      </xdr:nvSpPr>
      <xdr:spPr>
        <a:xfrm>
          <a:off x="16370300" y="1644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97</xdr:row>
      <xdr:rowOff>35195</xdr:rowOff>
    </xdr:from>
    <xdr:to>
      <xdr:col>23</xdr:col>
      <xdr:colOff>606425</xdr:colOff>
      <xdr:row>97</xdr:row>
      <xdr:rowOff>35195</xdr:rowOff>
    </xdr:to>
    <xdr:cxnSp macro="">
      <xdr:nvCxnSpPr>
        <xdr:cNvPr id="678" name="直線コネクタ 677"/>
        <xdr:cNvCxnSpPr/>
      </xdr:nvCxnSpPr>
      <xdr:spPr>
        <a:xfrm>
          <a:off x="16230600" y="16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35195</xdr:rowOff>
    </xdr:from>
    <xdr:to>
      <xdr:col>23</xdr:col>
      <xdr:colOff>517525</xdr:colOff>
      <xdr:row>97</xdr:row>
      <xdr:rowOff>61633</xdr:rowOff>
    </xdr:to>
    <xdr:cxnSp macro="">
      <xdr:nvCxnSpPr>
        <xdr:cNvPr id="679" name="直線コネクタ 678"/>
        <xdr:cNvCxnSpPr/>
      </xdr:nvCxnSpPr>
      <xdr:spPr>
        <a:xfrm flipV="1">
          <a:off x="15481300" y="16665845"/>
          <a:ext cx="8382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127976</xdr:rowOff>
    </xdr:from>
    <xdr:ext cx="534377" cy="259045"/>
    <xdr:sp macro="" textlink="">
      <xdr:nvSpPr>
        <xdr:cNvPr id="680" name="積立金平均値テキスト"/>
        <xdr:cNvSpPr txBox="1"/>
      </xdr:nvSpPr>
      <xdr:spPr>
        <a:xfrm>
          <a:off x="16370300" y="1693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149549</xdr:rowOff>
    </xdr:from>
    <xdr:to>
      <xdr:col>23</xdr:col>
      <xdr:colOff>568325</xdr:colOff>
      <xdr:row>99</xdr:row>
      <xdr:rowOff>79699</xdr:rowOff>
    </xdr:to>
    <xdr:sp macro="" textlink="">
      <xdr:nvSpPr>
        <xdr:cNvPr id="681" name="フローチャート : 判断 680"/>
        <xdr:cNvSpPr/>
      </xdr:nvSpPr>
      <xdr:spPr>
        <a:xfrm>
          <a:off x="16268700" y="169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28480</xdr:rowOff>
    </xdr:from>
    <xdr:to>
      <xdr:col>22</xdr:col>
      <xdr:colOff>365125</xdr:colOff>
      <xdr:row>97</xdr:row>
      <xdr:rowOff>61633</xdr:rowOff>
    </xdr:to>
    <xdr:cxnSp macro="">
      <xdr:nvCxnSpPr>
        <xdr:cNvPr id="682" name="直線コネクタ 681"/>
        <xdr:cNvCxnSpPr/>
      </xdr:nvCxnSpPr>
      <xdr:spPr>
        <a:xfrm>
          <a:off x="14592300" y="16659130"/>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139486</xdr:rowOff>
    </xdr:from>
    <xdr:to>
      <xdr:col>22</xdr:col>
      <xdr:colOff>415925</xdr:colOff>
      <xdr:row>99</xdr:row>
      <xdr:rowOff>69636</xdr:rowOff>
    </xdr:to>
    <xdr:sp macro="" textlink="">
      <xdr:nvSpPr>
        <xdr:cNvPr id="683" name="フローチャート : 判断 682"/>
        <xdr:cNvSpPr/>
      </xdr:nvSpPr>
      <xdr:spPr>
        <a:xfrm>
          <a:off x="15430500" y="1694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60763</xdr:rowOff>
    </xdr:from>
    <xdr:ext cx="534377" cy="259045"/>
    <xdr:sp macro="" textlink="">
      <xdr:nvSpPr>
        <xdr:cNvPr id="684" name="テキスト ボックス 683"/>
        <xdr:cNvSpPr txBox="1"/>
      </xdr:nvSpPr>
      <xdr:spPr>
        <a:xfrm>
          <a:off x="15214111" y="170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153567</xdr:rowOff>
    </xdr:from>
    <xdr:to>
      <xdr:col>21</xdr:col>
      <xdr:colOff>161925</xdr:colOff>
      <xdr:row>97</xdr:row>
      <xdr:rowOff>28480</xdr:rowOff>
    </xdr:to>
    <xdr:cxnSp macro="">
      <xdr:nvCxnSpPr>
        <xdr:cNvPr id="685" name="直線コネクタ 684"/>
        <xdr:cNvCxnSpPr/>
      </xdr:nvCxnSpPr>
      <xdr:spPr>
        <a:xfrm>
          <a:off x="13703300" y="16612767"/>
          <a:ext cx="889000" cy="4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126019</xdr:rowOff>
    </xdr:from>
    <xdr:to>
      <xdr:col>21</xdr:col>
      <xdr:colOff>212725</xdr:colOff>
      <xdr:row>99</xdr:row>
      <xdr:rowOff>56169</xdr:rowOff>
    </xdr:to>
    <xdr:sp macro="" textlink="">
      <xdr:nvSpPr>
        <xdr:cNvPr id="686" name="フローチャート : 判断 685"/>
        <xdr:cNvSpPr/>
      </xdr:nvSpPr>
      <xdr:spPr>
        <a:xfrm>
          <a:off x="14541500" y="1692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47296</xdr:rowOff>
    </xdr:from>
    <xdr:ext cx="534377" cy="259045"/>
    <xdr:sp macro="" textlink="">
      <xdr:nvSpPr>
        <xdr:cNvPr id="687" name="テキスト ボックス 686"/>
        <xdr:cNvSpPr txBox="1"/>
      </xdr:nvSpPr>
      <xdr:spPr>
        <a:xfrm>
          <a:off x="14325111" y="170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83559</xdr:rowOff>
    </xdr:from>
    <xdr:to>
      <xdr:col>19</xdr:col>
      <xdr:colOff>644525</xdr:colOff>
      <xdr:row>96</xdr:row>
      <xdr:rowOff>153567</xdr:rowOff>
    </xdr:to>
    <xdr:cxnSp macro="">
      <xdr:nvCxnSpPr>
        <xdr:cNvPr id="688" name="直線コネクタ 687"/>
        <xdr:cNvCxnSpPr/>
      </xdr:nvCxnSpPr>
      <xdr:spPr>
        <a:xfrm>
          <a:off x="12814300" y="15685509"/>
          <a:ext cx="889000" cy="9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128992</xdr:rowOff>
    </xdr:from>
    <xdr:to>
      <xdr:col>20</xdr:col>
      <xdr:colOff>9525</xdr:colOff>
      <xdr:row>99</xdr:row>
      <xdr:rowOff>59142</xdr:rowOff>
    </xdr:to>
    <xdr:sp macro="" textlink="">
      <xdr:nvSpPr>
        <xdr:cNvPr id="689" name="フローチャート : 判断 688"/>
        <xdr:cNvSpPr/>
      </xdr:nvSpPr>
      <xdr:spPr>
        <a:xfrm>
          <a:off x="13652500" y="1693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50269</xdr:rowOff>
    </xdr:from>
    <xdr:ext cx="534377" cy="259045"/>
    <xdr:sp macro="" textlink="">
      <xdr:nvSpPr>
        <xdr:cNvPr id="690" name="テキスト ボックス 689"/>
        <xdr:cNvSpPr txBox="1"/>
      </xdr:nvSpPr>
      <xdr:spPr>
        <a:xfrm>
          <a:off x="13436111" y="170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94439</xdr:rowOff>
    </xdr:from>
    <xdr:to>
      <xdr:col>18</xdr:col>
      <xdr:colOff>492125</xdr:colOff>
      <xdr:row>99</xdr:row>
      <xdr:rowOff>24589</xdr:rowOff>
    </xdr:to>
    <xdr:sp macro="" textlink="">
      <xdr:nvSpPr>
        <xdr:cNvPr id="691" name="フローチャート : 判断 690"/>
        <xdr:cNvSpPr/>
      </xdr:nvSpPr>
      <xdr:spPr>
        <a:xfrm>
          <a:off x="12763500" y="16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15716</xdr:rowOff>
    </xdr:from>
    <xdr:ext cx="534377" cy="259045"/>
    <xdr:sp macro="" textlink="">
      <xdr:nvSpPr>
        <xdr:cNvPr id="692" name="テキスト ボックス 691"/>
        <xdr:cNvSpPr txBox="1"/>
      </xdr:nvSpPr>
      <xdr:spPr>
        <a:xfrm>
          <a:off x="12547111" y="169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155845</xdr:rowOff>
    </xdr:from>
    <xdr:to>
      <xdr:col>23</xdr:col>
      <xdr:colOff>568325</xdr:colOff>
      <xdr:row>97</xdr:row>
      <xdr:rowOff>85995</xdr:rowOff>
    </xdr:to>
    <xdr:sp macro="" textlink="">
      <xdr:nvSpPr>
        <xdr:cNvPr id="698" name="円/楕円 697"/>
        <xdr:cNvSpPr/>
      </xdr:nvSpPr>
      <xdr:spPr>
        <a:xfrm>
          <a:off x="16268700" y="166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108872</xdr:rowOff>
    </xdr:from>
    <xdr:ext cx="599010" cy="259045"/>
    <xdr:sp macro="" textlink="">
      <xdr:nvSpPr>
        <xdr:cNvPr id="699" name="積立金該当値テキスト"/>
        <xdr:cNvSpPr txBox="1"/>
      </xdr:nvSpPr>
      <xdr:spPr>
        <a:xfrm>
          <a:off x="16370300" y="165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277,287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10833</xdr:rowOff>
    </xdr:from>
    <xdr:to>
      <xdr:col>22</xdr:col>
      <xdr:colOff>415925</xdr:colOff>
      <xdr:row>97</xdr:row>
      <xdr:rowOff>112433</xdr:rowOff>
    </xdr:to>
    <xdr:sp macro="" textlink="">
      <xdr:nvSpPr>
        <xdr:cNvPr id="700" name="円/楕円 699"/>
        <xdr:cNvSpPr/>
      </xdr:nvSpPr>
      <xdr:spPr>
        <a:xfrm>
          <a:off x="154305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128960</xdr:rowOff>
    </xdr:from>
    <xdr:ext cx="599010" cy="259045"/>
    <xdr:sp macro="" textlink="">
      <xdr:nvSpPr>
        <xdr:cNvPr id="701" name="テキスト ボックス 700"/>
        <xdr:cNvSpPr txBox="1"/>
      </xdr:nvSpPr>
      <xdr:spPr>
        <a:xfrm>
          <a:off x="15181794" y="1641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256,470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149130</xdr:rowOff>
    </xdr:from>
    <xdr:to>
      <xdr:col>21</xdr:col>
      <xdr:colOff>212725</xdr:colOff>
      <xdr:row>97</xdr:row>
      <xdr:rowOff>79280</xdr:rowOff>
    </xdr:to>
    <xdr:sp macro="" textlink="">
      <xdr:nvSpPr>
        <xdr:cNvPr id="702" name="円/楕円 701"/>
        <xdr:cNvSpPr/>
      </xdr:nvSpPr>
      <xdr:spPr>
        <a:xfrm>
          <a:off x="14541500" y="166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95807</xdr:rowOff>
    </xdr:from>
    <xdr:ext cx="599010" cy="259045"/>
    <xdr:sp macro="" textlink="">
      <xdr:nvSpPr>
        <xdr:cNvPr id="703" name="テキスト ボックス 702"/>
        <xdr:cNvSpPr txBox="1"/>
      </xdr:nvSpPr>
      <xdr:spPr>
        <a:xfrm>
          <a:off x="14292794" y="1638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102767</xdr:rowOff>
    </xdr:from>
    <xdr:to>
      <xdr:col>20</xdr:col>
      <xdr:colOff>9525</xdr:colOff>
      <xdr:row>97</xdr:row>
      <xdr:rowOff>32917</xdr:rowOff>
    </xdr:to>
    <xdr:sp macro="" textlink="">
      <xdr:nvSpPr>
        <xdr:cNvPr id="704" name="円/楕円 703"/>
        <xdr:cNvSpPr/>
      </xdr:nvSpPr>
      <xdr:spPr>
        <a:xfrm>
          <a:off x="13652500" y="165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49444</xdr:rowOff>
    </xdr:from>
    <xdr:ext cx="599010" cy="259045"/>
    <xdr:sp macro="" textlink="">
      <xdr:nvSpPr>
        <xdr:cNvPr id="705" name="テキスト ボックス 704"/>
        <xdr:cNvSpPr txBox="1"/>
      </xdr:nvSpPr>
      <xdr:spPr>
        <a:xfrm>
          <a:off x="13403794" y="1633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319,081</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32759</xdr:rowOff>
    </xdr:from>
    <xdr:to>
      <xdr:col>18</xdr:col>
      <xdr:colOff>492125</xdr:colOff>
      <xdr:row>91</xdr:row>
      <xdr:rowOff>134359</xdr:rowOff>
    </xdr:to>
    <xdr:sp macro="" textlink="">
      <xdr:nvSpPr>
        <xdr:cNvPr id="706" name="円/楕円 705"/>
        <xdr:cNvSpPr/>
      </xdr:nvSpPr>
      <xdr:spPr>
        <a:xfrm>
          <a:off x="12763500" y="156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89</xdr:row>
      <xdr:rowOff>150886</xdr:rowOff>
    </xdr:from>
    <xdr:ext cx="690189" cy="259045"/>
    <xdr:sp macro="" textlink="">
      <xdr:nvSpPr>
        <xdr:cNvPr id="707" name="テキスト ボックス 706"/>
        <xdr:cNvSpPr txBox="1"/>
      </xdr:nvSpPr>
      <xdr:spPr>
        <a:xfrm>
          <a:off x="12469204" y="15409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1,049,205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9" name="直線コネクタ 728"/>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32"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33" name="直線コネクタ 732"/>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103490</xdr:rowOff>
    </xdr:from>
    <xdr:to>
      <xdr:col>32</xdr:col>
      <xdr:colOff>187325</xdr:colOff>
      <xdr:row>38</xdr:row>
      <xdr:rowOff>107056</xdr:rowOff>
    </xdr:to>
    <xdr:cxnSp macro="">
      <xdr:nvCxnSpPr>
        <xdr:cNvPr id="734" name="直線コネクタ 733"/>
        <xdr:cNvCxnSpPr/>
      </xdr:nvCxnSpPr>
      <xdr:spPr>
        <a:xfrm flipV="1">
          <a:off x="21323300" y="6618590"/>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5"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6" name="フローチャート : 判断 735"/>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107056</xdr:rowOff>
    </xdr:from>
    <xdr:to>
      <xdr:col>31</xdr:col>
      <xdr:colOff>34925</xdr:colOff>
      <xdr:row>38</xdr:row>
      <xdr:rowOff>116200</xdr:rowOff>
    </xdr:to>
    <xdr:cxnSp macro="">
      <xdr:nvCxnSpPr>
        <xdr:cNvPr id="737" name="直線コネクタ 736"/>
        <xdr:cNvCxnSpPr/>
      </xdr:nvCxnSpPr>
      <xdr:spPr>
        <a:xfrm flipV="1">
          <a:off x="20434300" y="6622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10993</xdr:rowOff>
    </xdr:from>
    <xdr:to>
      <xdr:col>31</xdr:col>
      <xdr:colOff>85725</xdr:colOff>
      <xdr:row>38</xdr:row>
      <xdr:rowOff>112593</xdr:rowOff>
    </xdr:to>
    <xdr:sp macro="" textlink="">
      <xdr:nvSpPr>
        <xdr:cNvPr id="738" name="フローチャート : 判断 737"/>
        <xdr:cNvSpPr/>
      </xdr:nvSpPr>
      <xdr:spPr>
        <a:xfrm>
          <a:off x="21272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129120</xdr:rowOff>
    </xdr:from>
    <xdr:ext cx="469744" cy="259045"/>
    <xdr:sp macro="" textlink="">
      <xdr:nvSpPr>
        <xdr:cNvPr id="739" name="テキスト ボックス 738"/>
        <xdr:cNvSpPr txBox="1"/>
      </xdr:nvSpPr>
      <xdr:spPr>
        <a:xfrm>
          <a:off x="21088427"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116200</xdr:rowOff>
    </xdr:from>
    <xdr:to>
      <xdr:col>29</xdr:col>
      <xdr:colOff>517525</xdr:colOff>
      <xdr:row>38</xdr:row>
      <xdr:rowOff>116337</xdr:rowOff>
    </xdr:to>
    <xdr:cxnSp macro="">
      <xdr:nvCxnSpPr>
        <xdr:cNvPr id="740" name="直線コネクタ 739"/>
        <xdr:cNvCxnSpPr/>
      </xdr:nvCxnSpPr>
      <xdr:spPr>
        <a:xfrm flipV="1">
          <a:off x="19545300" y="663130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41" name="フローチャート : 判断 740"/>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42" name="テキスト ボックス 741"/>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104632</xdr:rowOff>
    </xdr:from>
    <xdr:to>
      <xdr:col>28</xdr:col>
      <xdr:colOff>314325</xdr:colOff>
      <xdr:row>38</xdr:row>
      <xdr:rowOff>116337</xdr:rowOff>
    </xdr:to>
    <xdr:cxnSp macro="">
      <xdr:nvCxnSpPr>
        <xdr:cNvPr id="743" name="直線コネクタ 742"/>
        <xdr:cNvCxnSpPr/>
      </xdr:nvCxnSpPr>
      <xdr:spPr>
        <a:xfrm>
          <a:off x="18656300" y="6619732"/>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4" name="フローチャート : 判断 743"/>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5" name="テキスト ボックス 744"/>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6" name="フローチャート : 判断 745"/>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7" name="テキスト ボックス 746"/>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52690</xdr:rowOff>
    </xdr:from>
    <xdr:to>
      <xdr:col>32</xdr:col>
      <xdr:colOff>238125</xdr:colOff>
      <xdr:row>38</xdr:row>
      <xdr:rowOff>154290</xdr:rowOff>
    </xdr:to>
    <xdr:sp macro="" textlink="">
      <xdr:nvSpPr>
        <xdr:cNvPr id="753" name="円/楕円 752"/>
        <xdr:cNvSpPr/>
      </xdr:nvSpPr>
      <xdr:spPr>
        <a:xfrm>
          <a:off x="22110700" y="65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139067</xdr:rowOff>
    </xdr:from>
    <xdr:ext cx="378565" cy="259045"/>
    <xdr:sp macro="" textlink="">
      <xdr:nvSpPr>
        <xdr:cNvPr id="754" name="投資及び出資金該当値テキスト"/>
        <xdr:cNvSpPr txBox="1"/>
      </xdr:nvSpPr>
      <xdr:spPr>
        <a:xfrm>
          <a:off x="22212300" y="648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56256</xdr:rowOff>
    </xdr:from>
    <xdr:to>
      <xdr:col>31</xdr:col>
      <xdr:colOff>85725</xdr:colOff>
      <xdr:row>38</xdr:row>
      <xdr:rowOff>157856</xdr:rowOff>
    </xdr:to>
    <xdr:sp macro="" textlink="">
      <xdr:nvSpPr>
        <xdr:cNvPr id="755" name="円/楕円 754"/>
        <xdr:cNvSpPr/>
      </xdr:nvSpPr>
      <xdr:spPr>
        <a:xfrm>
          <a:off x="21272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148983</xdr:rowOff>
    </xdr:from>
    <xdr:ext cx="378565" cy="259045"/>
    <xdr:sp macro="" textlink="">
      <xdr:nvSpPr>
        <xdr:cNvPr id="756" name="テキスト ボックス 755"/>
        <xdr:cNvSpPr txBox="1"/>
      </xdr:nvSpPr>
      <xdr:spPr>
        <a:xfrm>
          <a:off x="21134017" y="6664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65400</xdr:rowOff>
    </xdr:from>
    <xdr:to>
      <xdr:col>29</xdr:col>
      <xdr:colOff>568325</xdr:colOff>
      <xdr:row>38</xdr:row>
      <xdr:rowOff>167000</xdr:rowOff>
    </xdr:to>
    <xdr:sp macro="" textlink="">
      <xdr:nvSpPr>
        <xdr:cNvPr id="757" name="円/楕円 756"/>
        <xdr:cNvSpPr/>
      </xdr:nvSpPr>
      <xdr:spPr>
        <a:xfrm>
          <a:off x="20383500" y="65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158127</xdr:rowOff>
    </xdr:from>
    <xdr:ext cx="378565" cy="259045"/>
    <xdr:sp macro="" textlink="">
      <xdr:nvSpPr>
        <xdr:cNvPr id="758" name="テキスト ボックス 757"/>
        <xdr:cNvSpPr txBox="1"/>
      </xdr:nvSpPr>
      <xdr:spPr>
        <a:xfrm>
          <a:off x="20245017" y="667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65537</xdr:rowOff>
    </xdr:from>
    <xdr:to>
      <xdr:col>28</xdr:col>
      <xdr:colOff>365125</xdr:colOff>
      <xdr:row>38</xdr:row>
      <xdr:rowOff>167137</xdr:rowOff>
    </xdr:to>
    <xdr:sp macro="" textlink="">
      <xdr:nvSpPr>
        <xdr:cNvPr id="759" name="円/楕円 758"/>
        <xdr:cNvSpPr/>
      </xdr:nvSpPr>
      <xdr:spPr>
        <a:xfrm>
          <a:off x="19494500" y="65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158264</xdr:rowOff>
    </xdr:from>
    <xdr:ext cx="378565" cy="259045"/>
    <xdr:sp macro="" textlink="">
      <xdr:nvSpPr>
        <xdr:cNvPr id="760" name="テキスト ボックス 759"/>
        <xdr:cNvSpPr txBox="1"/>
      </xdr:nvSpPr>
      <xdr:spPr>
        <a:xfrm>
          <a:off x="19356017" y="667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53832</xdr:rowOff>
    </xdr:from>
    <xdr:to>
      <xdr:col>27</xdr:col>
      <xdr:colOff>161925</xdr:colOff>
      <xdr:row>38</xdr:row>
      <xdr:rowOff>155432</xdr:rowOff>
    </xdr:to>
    <xdr:sp macro="" textlink="">
      <xdr:nvSpPr>
        <xdr:cNvPr id="761" name="円/楕円 760"/>
        <xdr:cNvSpPr/>
      </xdr:nvSpPr>
      <xdr:spPr>
        <a:xfrm>
          <a:off x="18605500" y="6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146559</xdr:rowOff>
    </xdr:from>
    <xdr:ext cx="378565" cy="259045"/>
    <xdr:sp macro="" textlink="">
      <xdr:nvSpPr>
        <xdr:cNvPr id="762" name="テキスト ボックス 761"/>
        <xdr:cNvSpPr txBox="1"/>
      </xdr:nvSpPr>
      <xdr:spPr>
        <a:xfrm>
          <a:off x="18467017" y="6661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6" name="直線コネクタ 785"/>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9"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90" name="直線コネクタ 789"/>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113526</xdr:rowOff>
    </xdr:from>
    <xdr:to>
      <xdr:col>32</xdr:col>
      <xdr:colOff>187325</xdr:colOff>
      <xdr:row>56</xdr:row>
      <xdr:rowOff>159093</xdr:rowOff>
    </xdr:to>
    <xdr:cxnSp macro="">
      <xdr:nvCxnSpPr>
        <xdr:cNvPr id="791" name="直線コネクタ 790"/>
        <xdr:cNvCxnSpPr/>
      </xdr:nvCxnSpPr>
      <xdr:spPr>
        <a:xfrm>
          <a:off x="21323300" y="9200376"/>
          <a:ext cx="838200" cy="55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92"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93" name="フローチャート : 判断 792"/>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113526</xdr:rowOff>
    </xdr:from>
    <xdr:to>
      <xdr:col>31</xdr:col>
      <xdr:colOff>34925</xdr:colOff>
      <xdr:row>55</xdr:row>
      <xdr:rowOff>31839</xdr:rowOff>
    </xdr:to>
    <xdr:cxnSp macro="">
      <xdr:nvCxnSpPr>
        <xdr:cNvPr id="794" name="直線コネクタ 793"/>
        <xdr:cNvCxnSpPr/>
      </xdr:nvCxnSpPr>
      <xdr:spPr>
        <a:xfrm flipV="1">
          <a:off x="20434300" y="9200376"/>
          <a:ext cx="889000" cy="26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85281</xdr:rowOff>
    </xdr:from>
    <xdr:to>
      <xdr:col>31</xdr:col>
      <xdr:colOff>85725</xdr:colOff>
      <xdr:row>58</xdr:row>
      <xdr:rowOff>15431</xdr:rowOff>
    </xdr:to>
    <xdr:sp macro="" textlink="">
      <xdr:nvSpPr>
        <xdr:cNvPr id="795" name="フローチャート : 判断 794"/>
        <xdr:cNvSpPr/>
      </xdr:nvSpPr>
      <xdr:spPr>
        <a:xfrm>
          <a:off x="21272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6558</xdr:rowOff>
    </xdr:from>
    <xdr:ext cx="469744" cy="259045"/>
    <xdr:sp macro="" textlink="">
      <xdr:nvSpPr>
        <xdr:cNvPr id="796" name="テキスト ボックス 795"/>
        <xdr:cNvSpPr txBox="1"/>
      </xdr:nvSpPr>
      <xdr:spPr>
        <a:xfrm>
          <a:off x="21088427" y="99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31839</xdr:rowOff>
    </xdr:from>
    <xdr:to>
      <xdr:col>29</xdr:col>
      <xdr:colOff>517525</xdr:colOff>
      <xdr:row>56</xdr:row>
      <xdr:rowOff>134900</xdr:rowOff>
    </xdr:to>
    <xdr:cxnSp macro="">
      <xdr:nvCxnSpPr>
        <xdr:cNvPr id="797" name="直線コネクタ 796"/>
        <xdr:cNvCxnSpPr/>
      </xdr:nvCxnSpPr>
      <xdr:spPr>
        <a:xfrm flipV="1">
          <a:off x="19545300" y="9461589"/>
          <a:ext cx="889000" cy="27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8" name="フローチャート : 判断 797"/>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9" name="テキスト ボックス 798"/>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124575</xdr:rowOff>
    </xdr:from>
    <xdr:to>
      <xdr:col>28</xdr:col>
      <xdr:colOff>314325</xdr:colOff>
      <xdr:row>56</xdr:row>
      <xdr:rowOff>134900</xdr:rowOff>
    </xdr:to>
    <xdr:cxnSp macro="">
      <xdr:nvCxnSpPr>
        <xdr:cNvPr id="800" name="直線コネクタ 799"/>
        <xdr:cNvCxnSpPr/>
      </xdr:nvCxnSpPr>
      <xdr:spPr>
        <a:xfrm>
          <a:off x="18656300" y="9725775"/>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801" name="フローチャート : 判断 800"/>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154309</xdr:rowOff>
    </xdr:from>
    <xdr:ext cx="469744" cy="259045"/>
    <xdr:sp macro="" textlink="">
      <xdr:nvSpPr>
        <xdr:cNvPr id="802" name="テキスト ボックス 801"/>
        <xdr:cNvSpPr txBox="1"/>
      </xdr:nvSpPr>
      <xdr:spPr>
        <a:xfrm>
          <a:off x="19310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803" name="フローチャート : 判断 802"/>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150347</xdr:rowOff>
    </xdr:from>
    <xdr:ext cx="469744" cy="259045"/>
    <xdr:sp macro="" textlink="">
      <xdr:nvSpPr>
        <xdr:cNvPr id="804" name="テキスト ボックス 803"/>
        <xdr:cNvSpPr txBox="1"/>
      </xdr:nvSpPr>
      <xdr:spPr>
        <a:xfrm>
          <a:off x="18421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108293</xdr:rowOff>
    </xdr:from>
    <xdr:to>
      <xdr:col>32</xdr:col>
      <xdr:colOff>238125</xdr:colOff>
      <xdr:row>57</xdr:row>
      <xdr:rowOff>38443</xdr:rowOff>
    </xdr:to>
    <xdr:sp macro="" textlink="">
      <xdr:nvSpPr>
        <xdr:cNvPr id="810" name="円/楕円 809"/>
        <xdr:cNvSpPr/>
      </xdr:nvSpPr>
      <xdr:spPr>
        <a:xfrm>
          <a:off x="22110700" y="97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131170</xdr:rowOff>
    </xdr:from>
    <xdr:ext cx="534377" cy="259045"/>
    <xdr:sp macro="" textlink="">
      <xdr:nvSpPr>
        <xdr:cNvPr id="811" name="貸付金該当値テキスト"/>
        <xdr:cNvSpPr txBox="1"/>
      </xdr:nvSpPr>
      <xdr:spPr>
        <a:xfrm>
          <a:off x="22212300" y="95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10,491</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62726</xdr:rowOff>
    </xdr:from>
    <xdr:to>
      <xdr:col>31</xdr:col>
      <xdr:colOff>85725</xdr:colOff>
      <xdr:row>53</xdr:row>
      <xdr:rowOff>164326</xdr:rowOff>
    </xdr:to>
    <xdr:sp macro="" textlink="">
      <xdr:nvSpPr>
        <xdr:cNvPr id="812" name="円/楕円 811"/>
        <xdr:cNvSpPr/>
      </xdr:nvSpPr>
      <xdr:spPr>
        <a:xfrm>
          <a:off x="21272500" y="91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9403</xdr:rowOff>
    </xdr:from>
    <xdr:ext cx="534377" cy="259045"/>
    <xdr:sp macro="" textlink="">
      <xdr:nvSpPr>
        <xdr:cNvPr id="813" name="テキスト ボックス 812"/>
        <xdr:cNvSpPr txBox="1"/>
      </xdr:nvSpPr>
      <xdr:spPr>
        <a:xfrm>
          <a:off x="21056111" y="892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25,187</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152489</xdr:rowOff>
    </xdr:from>
    <xdr:to>
      <xdr:col>29</xdr:col>
      <xdr:colOff>568325</xdr:colOff>
      <xdr:row>55</xdr:row>
      <xdr:rowOff>82639</xdr:rowOff>
    </xdr:to>
    <xdr:sp macro="" textlink="">
      <xdr:nvSpPr>
        <xdr:cNvPr id="814" name="円/楕円 813"/>
        <xdr:cNvSpPr/>
      </xdr:nvSpPr>
      <xdr:spPr>
        <a:xfrm>
          <a:off x="20383500" y="94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99166</xdr:rowOff>
    </xdr:from>
    <xdr:ext cx="534377" cy="259045"/>
    <xdr:sp macro="" textlink="">
      <xdr:nvSpPr>
        <xdr:cNvPr id="815" name="テキスト ボックス 814"/>
        <xdr:cNvSpPr txBox="1"/>
      </xdr:nvSpPr>
      <xdr:spPr>
        <a:xfrm>
          <a:off x="20167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84100</xdr:rowOff>
    </xdr:from>
    <xdr:to>
      <xdr:col>28</xdr:col>
      <xdr:colOff>365125</xdr:colOff>
      <xdr:row>57</xdr:row>
      <xdr:rowOff>14250</xdr:rowOff>
    </xdr:to>
    <xdr:sp macro="" textlink="">
      <xdr:nvSpPr>
        <xdr:cNvPr id="816" name="円/楕円 815"/>
        <xdr:cNvSpPr/>
      </xdr:nvSpPr>
      <xdr:spPr>
        <a:xfrm>
          <a:off x="19494500" y="96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30777</xdr:rowOff>
    </xdr:from>
    <xdr:ext cx="534377" cy="259045"/>
    <xdr:sp macro="" textlink="">
      <xdr:nvSpPr>
        <xdr:cNvPr id="817" name="テキスト ボックス 816"/>
        <xdr:cNvSpPr txBox="1"/>
      </xdr:nvSpPr>
      <xdr:spPr>
        <a:xfrm>
          <a:off x="19278111" y="946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73775</xdr:rowOff>
    </xdr:from>
    <xdr:to>
      <xdr:col>27</xdr:col>
      <xdr:colOff>161925</xdr:colOff>
      <xdr:row>57</xdr:row>
      <xdr:rowOff>3925</xdr:rowOff>
    </xdr:to>
    <xdr:sp macro="" textlink="">
      <xdr:nvSpPr>
        <xdr:cNvPr id="818" name="円/楕円 817"/>
        <xdr:cNvSpPr/>
      </xdr:nvSpPr>
      <xdr:spPr>
        <a:xfrm>
          <a:off x="18605500" y="96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20452</xdr:rowOff>
    </xdr:from>
    <xdr:ext cx="534377" cy="259045"/>
    <xdr:sp macro="" textlink="">
      <xdr:nvSpPr>
        <xdr:cNvPr id="819" name="テキスト ボックス 818"/>
        <xdr:cNvSpPr txBox="1"/>
      </xdr:nvSpPr>
      <xdr:spPr>
        <a:xfrm>
          <a:off x="18389111" y="94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4" name="直線コネクタ 843"/>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5"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6" name="直線コネクタ 845"/>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7"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8" name="直線コネクタ 847"/>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20162</xdr:rowOff>
    </xdr:from>
    <xdr:to>
      <xdr:col>32</xdr:col>
      <xdr:colOff>187325</xdr:colOff>
      <xdr:row>75</xdr:row>
      <xdr:rowOff>36544</xdr:rowOff>
    </xdr:to>
    <xdr:cxnSp macro="">
      <xdr:nvCxnSpPr>
        <xdr:cNvPr id="849" name="直線コネクタ 848"/>
        <xdr:cNvCxnSpPr/>
      </xdr:nvCxnSpPr>
      <xdr:spPr>
        <a:xfrm flipV="1">
          <a:off x="21323300" y="12707462"/>
          <a:ext cx="838200" cy="1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50"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51" name="フローチャート : 判断 850"/>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85522</xdr:rowOff>
    </xdr:from>
    <xdr:to>
      <xdr:col>31</xdr:col>
      <xdr:colOff>34925</xdr:colOff>
      <xdr:row>75</xdr:row>
      <xdr:rowOff>36544</xdr:rowOff>
    </xdr:to>
    <xdr:cxnSp macro="">
      <xdr:nvCxnSpPr>
        <xdr:cNvPr id="852" name="直線コネクタ 851"/>
        <xdr:cNvCxnSpPr/>
      </xdr:nvCxnSpPr>
      <xdr:spPr>
        <a:xfrm>
          <a:off x="20434300" y="12772822"/>
          <a:ext cx="889000" cy="1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36265</xdr:rowOff>
    </xdr:from>
    <xdr:to>
      <xdr:col>31</xdr:col>
      <xdr:colOff>85725</xdr:colOff>
      <xdr:row>74</xdr:row>
      <xdr:rowOff>137865</xdr:rowOff>
    </xdr:to>
    <xdr:sp macro="" textlink="">
      <xdr:nvSpPr>
        <xdr:cNvPr id="853" name="フローチャート : 判断 852"/>
        <xdr:cNvSpPr/>
      </xdr:nvSpPr>
      <xdr:spPr>
        <a:xfrm>
          <a:off x="21272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154392</xdr:rowOff>
    </xdr:from>
    <xdr:ext cx="534377" cy="259045"/>
    <xdr:sp macro="" textlink="">
      <xdr:nvSpPr>
        <xdr:cNvPr id="854" name="テキスト ボックス 853"/>
        <xdr:cNvSpPr txBox="1"/>
      </xdr:nvSpPr>
      <xdr:spPr>
        <a:xfrm>
          <a:off x="21056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150178</xdr:rowOff>
    </xdr:from>
    <xdr:to>
      <xdr:col>29</xdr:col>
      <xdr:colOff>517525</xdr:colOff>
      <xdr:row>74</xdr:row>
      <xdr:rowOff>85522</xdr:rowOff>
    </xdr:to>
    <xdr:cxnSp macro="">
      <xdr:nvCxnSpPr>
        <xdr:cNvPr id="855" name="直線コネクタ 854"/>
        <xdr:cNvCxnSpPr/>
      </xdr:nvCxnSpPr>
      <xdr:spPr>
        <a:xfrm>
          <a:off x="19545300" y="12323128"/>
          <a:ext cx="889000" cy="4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6" name="フローチャート : 判断 855"/>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7" name="テキスト ボックス 856"/>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150178</xdr:rowOff>
    </xdr:from>
    <xdr:to>
      <xdr:col>28</xdr:col>
      <xdr:colOff>314325</xdr:colOff>
      <xdr:row>73</xdr:row>
      <xdr:rowOff>125241</xdr:rowOff>
    </xdr:to>
    <xdr:cxnSp macro="">
      <xdr:nvCxnSpPr>
        <xdr:cNvPr id="858" name="直線コネクタ 857"/>
        <xdr:cNvCxnSpPr/>
      </xdr:nvCxnSpPr>
      <xdr:spPr>
        <a:xfrm flipV="1">
          <a:off x="18656300" y="12323128"/>
          <a:ext cx="889000" cy="3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9" name="フローチャート : 判断 858"/>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60" name="テキスト ボックス 859"/>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61" name="フローチャート : 判断 860"/>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62" name="テキスト ボックス 861"/>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140812</xdr:rowOff>
    </xdr:from>
    <xdr:to>
      <xdr:col>32</xdr:col>
      <xdr:colOff>238125</xdr:colOff>
      <xdr:row>74</xdr:row>
      <xdr:rowOff>70962</xdr:rowOff>
    </xdr:to>
    <xdr:sp macro="" textlink="">
      <xdr:nvSpPr>
        <xdr:cNvPr id="868" name="円/楕円 867"/>
        <xdr:cNvSpPr/>
      </xdr:nvSpPr>
      <xdr:spPr>
        <a:xfrm>
          <a:off x="22110700" y="126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163689</xdr:rowOff>
    </xdr:from>
    <xdr:ext cx="534377" cy="259045"/>
    <xdr:sp macro="" textlink="">
      <xdr:nvSpPr>
        <xdr:cNvPr id="869" name="繰出金該当値テキスト"/>
        <xdr:cNvSpPr txBox="1"/>
      </xdr:nvSpPr>
      <xdr:spPr>
        <a:xfrm>
          <a:off x="22212300" y="125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66,275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157194</xdr:rowOff>
    </xdr:from>
    <xdr:to>
      <xdr:col>31</xdr:col>
      <xdr:colOff>85725</xdr:colOff>
      <xdr:row>75</xdr:row>
      <xdr:rowOff>87344</xdr:rowOff>
    </xdr:to>
    <xdr:sp macro="" textlink="">
      <xdr:nvSpPr>
        <xdr:cNvPr id="870" name="円/楕円 869"/>
        <xdr:cNvSpPr/>
      </xdr:nvSpPr>
      <xdr:spPr>
        <a:xfrm>
          <a:off x="21272500" y="128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78471</xdr:rowOff>
    </xdr:from>
    <xdr:ext cx="534377" cy="259045"/>
    <xdr:sp macro="" textlink="">
      <xdr:nvSpPr>
        <xdr:cNvPr id="871" name="テキスト ボックス 870"/>
        <xdr:cNvSpPr txBox="1"/>
      </xdr:nvSpPr>
      <xdr:spPr>
        <a:xfrm>
          <a:off x="21056111" y="129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34722</xdr:rowOff>
    </xdr:from>
    <xdr:to>
      <xdr:col>29</xdr:col>
      <xdr:colOff>568325</xdr:colOff>
      <xdr:row>74</xdr:row>
      <xdr:rowOff>136322</xdr:rowOff>
    </xdr:to>
    <xdr:sp macro="" textlink="">
      <xdr:nvSpPr>
        <xdr:cNvPr id="872" name="円/楕円 871"/>
        <xdr:cNvSpPr/>
      </xdr:nvSpPr>
      <xdr:spPr>
        <a:xfrm>
          <a:off x="20383500" y="127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152849</xdr:rowOff>
    </xdr:from>
    <xdr:ext cx="534377" cy="259045"/>
    <xdr:sp macro="" textlink="">
      <xdr:nvSpPr>
        <xdr:cNvPr id="873" name="テキスト ボックス 872"/>
        <xdr:cNvSpPr txBox="1"/>
      </xdr:nvSpPr>
      <xdr:spPr>
        <a:xfrm>
          <a:off x="20167111" y="124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62,844</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99378</xdr:rowOff>
    </xdr:from>
    <xdr:to>
      <xdr:col>28</xdr:col>
      <xdr:colOff>365125</xdr:colOff>
      <xdr:row>72</xdr:row>
      <xdr:rowOff>29528</xdr:rowOff>
    </xdr:to>
    <xdr:sp macro="" textlink="">
      <xdr:nvSpPr>
        <xdr:cNvPr id="874" name="円/楕円 873"/>
        <xdr:cNvSpPr/>
      </xdr:nvSpPr>
      <xdr:spPr>
        <a:xfrm>
          <a:off x="19494500" y="122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46055</xdr:rowOff>
    </xdr:from>
    <xdr:ext cx="534377" cy="259045"/>
    <xdr:sp macro="" textlink="">
      <xdr:nvSpPr>
        <xdr:cNvPr id="875" name="テキスト ボックス 874"/>
        <xdr:cNvSpPr txBox="1"/>
      </xdr:nvSpPr>
      <xdr:spPr>
        <a:xfrm>
          <a:off x="19278111" y="120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74441</xdr:rowOff>
    </xdr:from>
    <xdr:to>
      <xdr:col>27</xdr:col>
      <xdr:colOff>161925</xdr:colOff>
      <xdr:row>74</xdr:row>
      <xdr:rowOff>4591</xdr:rowOff>
    </xdr:to>
    <xdr:sp macro="" textlink="">
      <xdr:nvSpPr>
        <xdr:cNvPr id="876" name="円/楕円 875"/>
        <xdr:cNvSpPr/>
      </xdr:nvSpPr>
      <xdr:spPr>
        <a:xfrm>
          <a:off x="18605500" y="125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21118</xdr:rowOff>
    </xdr:from>
    <xdr:ext cx="534377" cy="259045"/>
    <xdr:sp macro="" textlink="">
      <xdr:nvSpPr>
        <xdr:cNvPr id="877" name="テキスト ボックス 876"/>
        <xdr:cNvSpPr txBox="1"/>
      </xdr:nvSpPr>
      <xdr:spPr>
        <a:xfrm>
          <a:off x="18389111" y="123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8" name="直線コネクタ 88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9" name="テキスト ボックス 88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0" name="直線コネクタ 88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91" name="テキスト ボックス 890"/>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2" name="直線コネクタ 89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93" name="テキスト ボックス 892"/>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4" name="直線コネクタ 89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5" name="テキスト ボックス 894"/>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9" name="直線コネクタ 898"/>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900"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1" name="直線コネクタ 90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902"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903" name="直線コネクタ 902"/>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4" name="直線コネクタ 90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5"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6" name="フローチャート : 判断 905"/>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7" name="直線コネクタ 90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171196</xdr:rowOff>
    </xdr:from>
    <xdr:to>
      <xdr:col>31</xdr:col>
      <xdr:colOff>85725</xdr:colOff>
      <xdr:row>97</xdr:row>
      <xdr:rowOff>101346</xdr:rowOff>
    </xdr:to>
    <xdr:sp macro="" textlink="">
      <xdr:nvSpPr>
        <xdr:cNvPr id="908" name="フローチャート : 判断 907"/>
        <xdr:cNvSpPr/>
      </xdr:nvSpPr>
      <xdr:spPr>
        <a:xfrm>
          <a:off x="2127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95</xdr:row>
      <xdr:rowOff>117873</xdr:rowOff>
    </xdr:from>
    <xdr:ext cx="313932" cy="259045"/>
    <xdr:sp macro="" textlink="">
      <xdr:nvSpPr>
        <xdr:cNvPr id="909" name="テキスト ボックス 908"/>
        <xdr:cNvSpPr txBox="1"/>
      </xdr:nvSpPr>
      <xdr:spPr>
        <a:xfrm>
          <a:off x="21166333" y="16405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0" name="直線コネクタ 90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11" name="フローチャート : 判断 910"/>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12" name="テキスト ボックス 911"/>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3" name="直線コネクタ 91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4" name="フローチャート : 判断 913"/>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5" name="テキスト ボックス 914"/>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6" name="フローチャート : 判断 915"/>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7" name="テキスト ボックス 916"/>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3" name="円/楕円 92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4"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5" name="円/楕円 92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26" name="テキスト ボックス 92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7" name="円/楕円 92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8" name="テキスト ボックス 92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9" name="円/楕円 92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0" name="テキスト ボックス 92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1" name="円/楕円 93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2" name="テキスト ボックス 93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1,491,769</a:t>
          </a:r>
          <a:r>
            <a:rPr lang="ja-JP" altLang="ja-JP" sz="1100">
              <a:solidFill>
                <a:schemeClr val="dk1"/>
              </a:solidFill>
              <a:effectLst/>
              <a:latin typeface="+mn-lt"/>
              <a:ea typeface="+mn-ea"/>
              <a:cs typeface="+mn-cs"/>
            </a:rPr>
            <a:t>円となっています。</a:t>
          </a:r>
        </a:p>
        <a:p>
          <a:r>
            <a:rPr lang="ja-JP" altLang="ja-JP" sz="1100">
              <a:solidFill>
                <a:schemeClr val="dk1"/>
              </a:solidFill>
              <a:effectLst/>
              <a:latin typeface="+mn-lt"/>
              <a:ea typeface="+mn-ea"/>
              <a:cs typeface="+mn-cs"/>
            </a:rPr>
            <a:t>補助費等・普通建設事業費・災害復旧事業費・積立金について、類似団体の平均を大きく超過しているのは、東日本大震災からの復旧・復興事業等に係る臨時的経費が平常時より大幅に増額していることが要因であります。</a:t>
          </a:r>
        </a:p>
        <a:p>
          <a:r>
            <a:rPr lang="ja-JP" altLang="ja-JP" sz="1100">
              <a:solidFill>
                <a:schemeClr val="dk1"/>
              </a:solidFill>
              <a:effectLst/>
              <a:latin typeface="+mn-lt"/>
              <a:ea typeface="+mn-ea"/>
              <a:cs typeface="+mn-cs"/>
            </a:rPr>
            <a:t>この傾向については、復興事業の進捗により減少していくことが見込まれるものの、類似団体との比較においては高い値に位置することが予想されます。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岩手県大船渡市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37,891
37,547
322.50
62,096,340
56,524,636
2,531,872
10,955,642
23,556,066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47280</xdr:rowOff>
    </xdr:from>
    <xdr:to>
      <xdr:col>6</xdr:col>
      <xdr:colOff>511175</xdr:colOff>
      <xdr:row>35</xdr:row>
      <xdr:rowOff>163866</xdr:rowOff>
    </xdr:to>
    <xdr:cxnSp macro="">
      <xdr:nvCxnSpPr>
        <xdr:cNvPr id="63" name="直線コネクタ 62"/>
        <xdr:cNvCxnSpPr/>
      </xdr:nvCxnSpPr>
      <xdr:spPr>
        <a:xfrm>
          <a:off x="3797300" y="6048030"/>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47280</xdr:rowOff>
    </xdr:from>
    <xdr:to>
      <xdr:col>5</xdr:col>
      <xdr:colOff>358775</xdr:colOff>
      <xdr:row>36</xdr:row>
      <xdr:rowOff>3193</xdr:rowOff>
    </xdr:to>
    <xdr:cxnSp macro="">
      <xdr:nvCxnSpPr>
        <xdr:cNvPr id="66" name="直線コネクタ 65"/>
        <xdr:cNvCxnSpPr/>
      </xdr:nvCxnSpPr>
      <xdr:spPr>
        <a:xfrm flipV="1">
          <a:off x="2908300" y="6048030"/>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79103</xdr:rowOff>
    </xdr:from>
    <xdr:to>
      <xdr:col>5</xdr:col>
      <xdr:colOff>409575</xdr:colOff>
      <xdr:row>35</xdr:row>
      <xdr:rowOff>9253</xdr:rowOff>
    </xdr:to>
    <xdr:sp macro="" textlink="">
      <xdr:nvSpPr>
        <xdr:cNvPr id="67" name="フローチャート : 判断 66"/>
        <xdr:cNvSpPr/>
      </xdr:nvSpPr>
      <xdr:spPr>
        <a:xfrm>
          <a:off x="3746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25780</xdr:rowOff>
    </xdr:from>
    <xdr:ext cx="469744" cy="259045"/>
    <xdr:sp macro="" textlink="">
      <xdr:nvSpPr>
        <xdr:cNvPr id="68" name="テキスト ボックス 67"/>
        <xdr:cNvSpPr txBox="1"/>
      </xdr:nvSpPr>
      <xdr:spPr>
        <a:xfrm>
          <a:off x="3562427"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3193</xdr:rowOff>
    </xdr:from>
    <xdr:to>
      <xdr:col>4</xdr:col>
      <xdr:colOff>155575</xdr:colOff>
      <xdr:row>36</xdr:row>
      <xdr:rowOff>35850</xdr:rowOff>
    </xdr:to>
    <xdr:cxnSp macro="">
      <xdr:nvCxnSpPr>
        <xdr:cNvPr id="69" name="直線コネクタ 68"/>
        <xdr:cNvCxnSpPr/>
      </xdr:nvCxnSpPr>
      <xdr:spPr>
        <a:xfrm flipV="1">
          <a:off x="2019300" y="61753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95939</xdr:rowOff>
    </xdr:from>
    <xdr:to>
      <xdr:col>2</xdr:col>
      <xdr:colOff>638175</xdr:colOff>
      <xdr:row>36</xdr:row>
      <xdr:rowOff>35850</xdr:rowOff>
    </xdr:to>
    <xdr:cxnSp macro="">
      <xdr:nvCxnSpPr>
        <xdr:cNvPr id="72" name="直線コネクタ 71"/>
        <xdr:cNvCxnSpPr/>
      </xdr:nvCxnSpPr>
      <xdr:spPr>
        <a:xfrm>
          <a:off x="1130300" y="6096689"/>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113066</xdr:rowOff>
    </xdr:from>
    <xdr:to>
      <xdr:col>6</xdr:col>
      <xdr:colOff>561975</xdr:colOff>
      <xdr:row>36</xdr:row>
      <xdr:rowOff>43216</xdr:rowOff>
    </xdr:to>
    <xdr:sp macro="" textlink="">
      <xdr:nvSpPr>
        <xdr:cNvPr id="82" name="円/楕円 81"/>
        <xdr:cNvSpPr/>
      </xdr:nvSpPr>
      <xdr:spPr>
        <a:xfrm>
          <a:off x="4584700" y="6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135943</xdr:rowOff>
    </xdr:from>
    <xdr:ext cx="469744" cy="259045"/>
    <xdr:sp macro="" textlink="">
      <xdr:nvSpPr>
        <xdr:cNvPr id="83" name="議会費該当値テキスト"/>
        <xdr:cNvSpPr txBox="1"/>
      </xdr:nvSpPr>
      <xdr:spPr>
        <a:xfrm>
          <a:off x="4686300" y="596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167930</xdr:rowOff>
    </xdr:from>
    <xdr:to>
      <xdr:col>5</xdr:col>
      <xdr:colOff>409575</xdr:colOff>
      <xdr:row>35</xdr:row>
      <xdr:rowOff>98080</xdr:rowOff>
    </xdr:to>
    <xdr:sp macro="" textlink="">
      <xdr:nvSpPr>
        <xdr:cNvPr id="84" name="円/楕円 83"/>
        <xdr:cNvSpPr/>
      </xdr:nvSpPr>
      <xdr:spPr>
        <a:xfrm>
          <a:off x="3746500" y="59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89207</xdr:rowOff>
    </xdr:from>
    <xdr:ext cx="469744" cy="259045"/>
    <xdr:sp macro="" textlink="">
      <xdr:nvSpPr>
        <xdr:cNvPr id="85" name="テキスト ボックス 84"/>
        <xdr:cNvSpPr txBox="1"/>
      </xdr:nvSpPr>
      <xdr:spPr>
        <a:xfrm>
          <a:off x="3562427" y="60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123843</xdr:rowOff>
    </xdr:from>
    <xdr:to>
      <xdr:col>4</xdr:col>
      <xdr:colOff>206375</xdr:colOff>
      <xdr:row>36</xdr:row>
      <xdr:rowOff>53993</xdr:rowOff>
    </xdr:to>
    <xdr:sp macro="" textlink="">
      <xdr:nvSpPr>
        <xdr:cNvPr id="86" name="円/楕円 85"/>
        <xdr:cNvSpPr/>
      </xdr:nvSpPr>
      <xdr:spPr>
        <a:xfrm>
          <a:off x="2857500" y="61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45120</xdr:rowOff>
    </xdr:from>
    <xdr:ext cx="469744" cy="259045"/>
    <xdr:sp macro="" textlink="">
      <xdr:nvSpPr>
        <xdr:cNvPr id="87" name="テキスト ボックス 86"/>
        <xdr:cNvSpPr txBox="1"/>
      </xdr:nvSpPr>
      <xdr:spPr>
        <a:xfrm>
          <a:off x="2673427" y="62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156500</xdr:rowOff>
    </xdr:from>
    <xdr:to>
      <xdr:col>3</xdr:col>
      <xdr:colOff>3175</xdr:colOff>
      <xdr:row>36</xdr:row>
      <xdr:rowOff>86650</xdr:rowOff>
    </xdr:to>
    <xdr:sp macro="" textlink="">
      <xdr:nvSpPr>
        <xdr:cNvPr id="88" name="円/楕円 87"/>
        <xdr:cNvSpPr/>
      </xdr:nvSpPr>
      <xdr:spPr>
        <a:xfrm>
          <a:off x="1968500" y="6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77777</xdr:rowOff>
    </xdr:from>
    <xdr:ext cx="469744" cy="259045"/>
    <xdr:sp macro="" textlink="">
      <xdr:nvSpPr>
        <xdr:cNvPr id="89" name="テキスト ボックス 88"/>
        <xdr:cNvSpPr txBox="1"/>
      </xdr:nvSpPr>
      <xdr:spPr>
        <a:xfrm>
          <a:off x="1784427" y="62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45139</xdr:rowOff>
    </xdr:from>
    <xdr:to>
      <xdr:col>1</xdr:col>
      <xdr:colOff>485775</xdr:colOff>
      <xdr:row>35</xdr:row>
      <xdr:rowOff>146739</xdr:rowOff>
    </xdr:to>
    <xdr:sp macro="" textlink="">
      <xdr:nvSpPr>
        <xdr:cNvPr id="90" name="円/楕円 89"/>
        <xdr:cNvSpPr/>
      </xdr:nvSpPr>
      <xdr:spPr>
        <a:xfrm>
          <a:off x="1079500" y="60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137866</xdr:rowOff>
    </xdr:from>
    <xdr:ext cx="469744" cy="259045"/>
    <xdr:sp macro="" textlink="">
      <xdr:nvSpPr>
        <xdr:cNvPr id="91" name="テキスト ボックス 90"/>
        <xdr:cNvSpPr txBox="1"/>
      </xdr:nvSpPr>
      <xdr:spPr>
        <a:xfrm>
          <a:off x="895427" y="61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112701</xdr:rowOff>
    </xdr:from>
    <xdr:to>
      <xdr:col>6</xdr:col>
      <xdr:colOff>510540</xdr:colOff>
      <xdr:row>58</xdr:row>
      <xdr:rowOff>165350</xdr:rowOff>
    </xdr:to>
    <xdr:cxnSp macro="">
      <xdr:nvCxnSpPr>
        <xdr:cNvPr id="115" name="直線コネクタ 114"/>
        <xdr:cNvCxnSpPr/>
      </xdr:nvCxnSpPr>
      <xdr:spPr>
        <a:xfrm flipV="1">
          <a:off x="4633595" y="9713901"/>
          <a:ext cx="1270" cy="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15366</xdr:rowOff>
    </xdr:from>
    <xdr:ext cx="534377" cy="259045"/>
    <xdr:sp macro="" textlink="">
      <xdr:nvSpPr>
        <xdr:cNvPr id="116" name="総務費最小値テキスト"/>
        <xdr:cNvSpPr txBox="1"/>
      </xdr:nvSpPr>
      <xdr:spPr>
        <a:xfrm>
          <a:off x="4686300" y="101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165350</xdr:rowOff>
    </xdr:from>
    <xdr:to>
      <xdr:col>6</xdr:col>
      <xdr:colOff>600075</xdr:colOff>
      <xdr:row>58</xdr:row>
      <xdr:rowOff>165350</xdr:rowOff>
    </xdr:to>
    <xdr:cxnSp macro="">
      <xdr:nvCxnSpPr>
        <xdr:cNvPr id="117" name="直線コネクタ 116"/>
        <xdr:cNvCxnSpPr/>
      </xdr:nvCxnSpPr>
      <xdr:spPr>
        <a:xfrm>
          <a:off x="4546600" y="1010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59378</xdr:rowOff>
    </xdr:from>
    <xdr:ext cx="599010" cy="259045"/>
    <xdr:sp macro="" textlink="">
      <xdr:nvSpPr>
        <xdr:cNvPr id="118" name="総務費最大値テキスト"/>
        <xdr:cNvSpPr txBox="1"/>
      </xdr:nvSpPr>
      <xdr:spPr>
        <a:xfrm>
          <a:off x="4686300" y="948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56</xdr:row>
      <xdr:rowOff>112701</xdr:rowOff>
    </xdr:from>
    <xdr:to>
      <xdr:col>6</xdr:col>
      <xdr:colOff>600075</xdr:colOff>
      <xdr:row>56</xdr:row>
      <xdr:rowOff>112701</xdr:rowOff>
    </xdr:to>
    <xdr:cxnSp macro="">
      <xdr:nvCxnSpPr>
        <xdr:cNvPr id="119" name="直線コネクタ 118"/>
        <xdr:cNvCxnSpPr/>
      </xdr:nvCxnSpPr>
      <xdr:spPr>
        <a:xfrm>
          <a:off x="4546600" y="9713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112701</xdr:rowOff>
    </xdr:from>
    <xdr:to>
      <xdr:col>6</xdr:col>
      <xdr:colOff>511175</xdr:colOff>
      <xdr:row>56</xdr:row>
      <xdr:rowOff>123087</xdr:rowOff>
    </xdr:to>
    <xdr:cxnSp macro="">
      <xdr:nvCxnSpPr>
        <xdr:cNvPr id="120" name="直線コネクタ 119"/>
        <xdr:cNvCxnSpPr/>
      </xdr:nvCxnSpPr>
      <xdr:spPr>
        <a:xfrm flipV="1">
          <a:off x="3797300" y="9713901"/>
          <a:ext cx="8382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59817</xdr:rowOff>
    </xdr:from>
    <xdr:ext cx="534377" cy="259045"/>
    <xdr:sp macro="" textlink="">
      <xdr:nvSpPr>
        <xdr:cNvPr id="121" name="総務費平均値テキスト"/>
        <xdr:cNvSpPr txBox="1"/>
      </xdr:nvSpPr>
      <xdr:spPr>
        <a:xfrm>
          <a:off x="4686300" y="1000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81390</xdr:rowOff>
    </xdr:from>
    <xdr:to>
      <xdr:col>6</xdr:col>
      <xdr:colOff>561975</xdr:colOff>
      <xdr:row>59</xdr:row>
      <xdr:rowOff>11540</xdr:rowOff>
    </xdr:to>
    <xdr:sp macro="" textlink="">
      <xdr:nvSpPr>
        <xdr:cNvPr id="122" name="フローチャート : 判断 121"/>
        <xdr:cNvSpPr/>
      </xdr:nvSpPr>
      <xdr:spPr>
        <a:xfrm>
          <a:off x="4584700" y="100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100730</xdr:rowOff>
    </xdr:from>
    <xdr:to>
      <xdr:col>5</xdr:col>
      <xdr:colOff>358775</xdr:colOff>
      <xdr:row>56</xdr:row>
      <xdr:rowOff>123087</xdr:rowOff>
    </xdr:to>
    <xdr:cxnSp macro="">
      <xdr:nvCxnSpPr>
        <xdr:cNvPr id="123" name="直線コネクタ 122"/>
        <xdr:cNvCxnSpPr/>
      </xdr:nvCxnSpPr>
      <xdr:spPr>
        <a:xfrm>
          <a:off x="2908300" y="9701930"/>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60291</xdr:rowOff>
    </xdr:from>
    <xdr:to>
      <xdr:col>5</xdr:col>
      <xdr:colOff>409575</xdr:colOff>
      <xdr:row>58</xdr:row>
      <xdr:rowOff>161891</xdr:rowOff>
    </xdr:to>
    <xdr:sp macro="" textlink="">
      <xdr:nvSpPr>
        <xdr:cNvPr id="124" name="フローチャート : 判断 123"/>
        <xdr:cNvSpPr/>
      </xdr:nvSpPr>
      <xdr:spPr>
        <a:xfrm>
          <a:off x="3746500" y="100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153018</xdr:rowOff>
    </xdr:from>
    <xdr:ext cx="534377" cy="259045"/>
    <xdr:sp macro="" textlink="">
      <xdr:nvSpPr>
        <xdr:cNvPr id="125" name="テキスト ボックス 124"/>
        <xdr:cNvSpPr txBox="1"/>
      </xdr:nvSpPr>
      <xdr:spPr>
        <a:xfrm>
          <a:off x="3530111" y="100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68257</xdr:rowOff>
    </xdr:from>
    <xdr:to>
      <xdr:col>4</xdr:col>
      <xdr:colOff>155575</xdr:colOff>
      <xdr:row>56</xdr:row>
      <xdr:rowOff>100730</xdr:rowOff>
    </xdr:to>
    <xdr:cxnSp macro="">
      <xdr:nvCxnSpPr>
        <xdr:cNvPr id="126" name="直線コネクタ 125"/>
        <xdr:cNvCxnSpPr/>
      </xdr:nvCxnSpPr>
      <xdr:spPr>
        <a:xfrm>
          <a:off x="2019300" y="9669457"/>
          <a:ext cx="8890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51168</xdr:rowOff>
    </xdr:from>
    <xdr:to>
      <xdr:col>4</xdr:col>
      <xdr:colOff>206375</xdr:colOff>
      <xdr:row>58</xdr:row>
      <xdr:rowOff>152768</xdr:rowOff>
    </xdr:to>
    <xdr:sp macro="" textlink="">
      <xdr:nvSpPr>
        <xdr:cNvPr id="127" name="フローチャート : 判断 126"/>
        <xdr:cNvSpPr/>
      </xdr:nvSpPr>
      <xdr:spPr>
        <a:xfrm>
          <a:off x="2857500" y="999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143895</xdr:rowOff>
    </xdr:from>
    <xdr:ext cx="534377" cy="259045"/>
    <xdr:sp macro="" textlink="">
      <xdr:nvSpPr>
        <xdr:cNvPr id="128" name="テキスト ボックス 127"/>
        <xdr:cNvSpPr txBox="1"/>
      </xdr:nvSpPr>
      <xdr:spPr>
        <a:xfrm>
          <a:off x="2641111" y="100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2586</xdr:rowOff>
    </xdr:from>
    <xdr:to>
      <xdr:col>2</xdr:col>
      <xdr:colOff>638175</xdr:colOff>
      <xdr:row>56</xdr:row>
      <xdr:rowOff>68257</xdr:rowOff>
    </xdr:to>
    <xdr:cxnSp macro="">
      <xdr:nvCxnSpPr>
        <xdr:cNvPr id="129" name="直線コネクタ 128"/>
        <xdr:cNvCxnSpPr/>
      </xdr:nvCxnSpPr>
      <xdr:spPr>
        <a:xfrm>
          <a:off x="1130300" y="8746536"/>
          <a:ext cx="889000" cy="92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59483</xdr:rowOff>
    </xdr:from>
    <xdr:to>
      <xdr:col>3</xdr:col>
      <xdr:colOff>3175</xdr:colOff>
      <xdr:row>58</xdr:row>
      <xdr:rowOff>161083</xdr:rowOff>
    </xdr:to>
    <xdr:sp macro="" textlink="">
      <xdr:nvSpPr>
        <xdr:cNvPr id="130" name="フローチャート : 判断 129"/>
        <xdr:cNvSpPr/>
      </xdr:nvSpPr>
      <xdr:spPr>
        <a:xfrm>
          <a:off x="1968500" y="1000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152210</xdr:rowOff>
    </xdr:from>
    <xdr:ext cx="534377" cy="259045"/>
    <xdr:sp macro="" textlink="">
      <xdr:nvSpPr>
        <xdr:cNvPr id="131" name="テキスト ボックス 130"/>
        <xdr:cNvSpPr txBox="1"/>
      </xdr:nvSpPr>
      <xdr:spPr>
        <a:xfrm>
          <a:off x="1752111" y="1009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24972</xdr:rowOff>
    </xdr:from>
    <xdr:to>
      <xdr:col>1</xdr:col>
      <xdr:colOff>485775</xdr:colOff>
      <xdr:row>58</xdr:row>
      <xdr:rowOff>126572</xdr:rowOff>
    </xdr:to>
    <xdr:sp macro="" textlink="">
      <xdr:nvSpPr>
        <xdr:cNvPr id="132" name="フローチャート : 判断 131"/>
        <xdr:cNvSpPr/>
      </xdr:nvSpPr>
      <xdr:spPr>
        <a:xfrm>
          <a:off x="1079500" y="996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117699</xdr:rowOff>
    </xdr:from>
    <xdr:ext cx="599010" cy="259045"/>
    <xdr:sp macro="" textlink="">
      <xdr:nvSpPr>
        <xdr:cNvPr id="133" name="テキスト ボックス 132"/>
        <xdr:cNvSpPr txBox="1"/>
      </xdr:nvSpPr>
      <xdr:spPr>
        <a:xfrm>
          <a:off x="830794" y="1006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61901</xdr:rowOff>
    </xdr:from>
    <xdr:to>
      <xdr:col>6</xdr:col>
      <xdr:colOff>561975</xdr:colOff>
      <xdr:row>56</xdr:row>
      <xdr:rowOff>163501</xdr:rowOff>
    </xdr:to>
    <xdr:sp macro="" textlink="">
      <xdr:nvSpPr>
        <xdr:cNvPr id="139" name="円/楕円 138"/>
        <xdr:cNvSpPr/>
      </xdr:nvSpPr>
      <xdr:spPr>
        <a:xfrm>
          <a:off x="4584700" y="96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14928</xdr:rowOff>
    </xdr:from>
    <xdr:ext cx="599010" cy="259045"/>
    <xdr:sp macro="" textlink="">
      <xdr:nvSpPr>
        <xdr:cNvPr id="140" name="総務費該当値テキスト"/>
        <xdr:cNvSpPr txBox="1"/>
      </xdr:nvSpPr>
      <xdr:spPr>
        <a:xfrm>
          <a:off x="4686300" y="961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351,259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72287</xdr:rowOff>
    </xdr:from>
    <xdr:to>
      <xdr:col>5</xdr:col>
      <xdr:colOff>409575</xdr:colOff>
      <xdr:row>57</xdr:row>
      <xdr:rowOff>2437</xdr:rowOff>
    </xdr:to>
    <xdr:sp macro="" textlink="">
      <xdr:nvSpPr>
        <xdr:cNvPr id="141" name="円/楕円 140"/>
        <xdr:cNvSpPr/>
      </xdr:nvSpPr>
      <xdr:spPr>
        <a:xfrm>
          <a:off x="3746500" y="96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18964</xdr:rowOff>
    </xdr:from>
    <xdr:ext cx="599010" cy="259045"/>
    <xdr:sp macro="" textlink="">
      <xdr:nvSpPr>
        <xdr:cNvPr id="142" name="テキスト ボックス 141"/>
        <xdr:cNvSpPr txBox="1"/>
      </xdr:nvSpPr>
      <xdr:spPr>
        <a:xfrm>
          <a:off x="3497794" y="944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343,081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49930</xdr:rowOff>
    </xdr:from>
    <xdr:to>
      <xdr:col>4</xdr:col>
      <xdr:colOff>206375</xdr:colOff>
      <xdr:row>56</xdr:row>
      <xdr:rowOff>151530</xdr:rowOff>
    </xdr:to>
    <xdr:sp macro="" textlink="">
      <xdr:nvSpPr>
        <xdr:cNvPr id="143" name="円/楕円 142"/>
        <xdr:cNvSpPr/>
      </xdr:nvSpPr>
      <xdr:spPr>
        <a:xfrm>
          <a:off x="2857500" y="96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168057</xdr:rowOff>
    </xdr:from>
    <xdr:ext cx="599010" cy="259045"/>
    <xdr:sp macro="" textlink="">
      <xdr:nvSpPr>
        <xdr:cNvPr id="144" name="テキスト ボックス 143"/>
        <xdr:cNvSpPr txBox="1"/>
      </xdr:nvSpPr>
      <xdr:spPr>
        <a:xfrm>
          <a:off x="2608794" y="942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17457</xdr:rowOff>
    </xdr:from>
    <xdr:to>
      <xdr:col>3</xdr:col>
      <xdr:colOff>3175</xdr:colOff>
      <xdr:row>56</xdr:row>
      <xdr:rowOff>119057</xdr:rowOff>
    </xdr:to>
    <xdr:sp macro="" textlink="">
      <xdr:nvSpPr>
        <xdr:cNvPr id="145" name="円/楕円 144"/>
        <xdr:cNvSpPr/>
      </xdr:nvSpPr>
      <xdr:spPr>
        <a:xfrm>
          <a:off x="1968500" y="96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135584</xdr:rowOff>
    </xdr:from>
    <xdr:ext cx="599010" cy="259045"/>
    <xdr:sp macro="" textlink="">
      <xdr:nvSpPr>
        <xdr:cNvPr id="146" name="テキスト ボックス 145"/>
        <xdr:cNvSpPr txBox="1"/>
      </xdr:nvSpPr>
      <xdr:spPr>
        <a:xfrm>
          <a:off x="1719794" y="939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386,254</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123236</xdr:rowOff>
    </xdr:from>
    <xdr:to>
      <xdr:col>1</xdr:col>
      <xdr:colOff>485775</xdr:colOff>
      <xdr:row>51</xdr:row>
      <xdr:rowOff>53386</xdr:rowOff>
    </xdr:to>
    <xdr:sp macro="" textlink="">
      <xdr:nvSpPr>
        <xdr:cNvPr id="147" name="円/楕円 146"/>
        <xdr:cNvSpPr/>
      </xdr:nvSpPr>
      <xdr:spPr>
        <a:xfrm>
          <a:off x="1079500" y="86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49</xdr:row>
      <xdr:rowOff>69913</xdr:rowOff>
    </xdr:from>
    <xdr:ext cx="690189" cy="259045"/>
    <xdr:sp macro="" textlink="">
      <xdr:nvSpPr>
        <xdr:cNvPr id="148" name="テキスト ボックス 147"/>
        <xdr:cNvSpPr txBox="1"/>
      </xdr:nvSpPr>
      <xdr:spPr>
        <a:xfrm>
          <a:off x="785204" y="8470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1,112,964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55650</xdr:rowOff>
    </xdr:from>
    <xdr:to>
      <xdr:col>6</xdr:col>
      <xdr:colOff>510540</xdr:colOff>
      <xdr:row>79</xdr:row>
      <xdr:rowOff>49958</xdr:rowOff>
    </xdr:to>
    <xdr:cxnSp macro="">
      <xdr:nvCxnSpPr>
        <xdr:cNvPr id="175" name="直線コネクタ 174"/>
        <xdr:cNvCxnSpPr/>
      </xdr:nvCxnSpPr>
      <xdr:spPr>
        <a:xfrm flipV="1">
          <a:off x="4633595" y="12400050"/>
          <a:ext cx="1270" cy="119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53785</xdr:rowOff>
    </xdr:from>
    <xdr:ext cx="599010" cy="259045"/>
    <xdr:sp macro="" textlink="">
      <xdr:nvSpPr>
        <xdr:cNvPr id="176" name="民生費最小値テキスト"/>
        <xdr:cNvSpPr txBox="1"/>
      </xdr:nvSpPr>
      <xdr:spPr>
        <a:xfrm>
          <a:off x="4686300" y="1359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79</xdr:row>
      <xdr:rowOff>49958</xdr:rowOff>
    </xdr:from>
    <xdr:to>
      <xdr:col>6</xdr:col>
      <xdr:colOff>600075</xdr:colOff>
      <xdr:row>79</xdr:row>
      <xdr:rowOff>49958</xdr:rowOff>
    </xdr:to>
    <xdr:cxnSp macro="">
      <xdr:nvCxnSpPr>
        <xdr:cNvPr id="177" name="直線コネクタ 176"/>
        <xdr:cNvCxnSpPr/>
      </xdr:nvCxnSpPr>
      <xdr:spPr>
        <a:xfrm>
          <a:off x="4546600" y="13594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2327</xdr:rowOff>
    </xdr:from>
    <xdr:ext cx="599010" cy="259045"/>
    <xdr:sp macro="" textlink="">
      <xdr:nvSpPr>
        <xdr:cNvPr id="178" name="民生費最大値テキスト"/>
        <xdr:cNvSpPr txBox="1"/>
      </xdr:nvSpPr>
      <xdr:spPr>
        <a:xfrm>
          <a:off x="4686300" y="121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72</xdr:row>
      <xdr:rowOff>55650</xdr:rowOff>
    </xdr:from>
    <xdr:to>
      <xdr:col>6</xdr:col>
      <xdr:colOff>600075</xdr:colOff>
      <xdr:row>72</xdr:row>
      <xdr:rowOff>55650</xdr:rowOff>
    </xdr:to>
    <xdr:cxnSp macro="">
      <xdr:nvCxnSpPr>
        <xdr:cNvPr id="179" name="直線コネクタ 178"/>
        <xdr:cNvCxnSpPr/>
      </xdr:nvCxnSpPr>
      <xdr:spPr>
        <a:xfrm>
          <a:off x="4546600" y="1240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66914</xdr:rowOff>
    </xdr:from>
    <xdr:to>
      <xdr:col>6</xdr:col>
      <xdr:colOff>511175</xdr:colOff>
      <xdr:row>78</xdr:row>
      <xdr:rowOff>78964</xdr:rowOff>
    </xdr:to>
    <xdr:cxnSp macro="">
      <xdr:nvCxnSpPr>
        <xdr:cNvPr id="180" name="直線コネクタ 179"/>
        <xdr:cNvCxnSpPr/>
      </xdr:nvCxnSpPr>
      <xdr:spPr>
        <a:xfrm flipV="1">
          <a:off x="3797300" y="13440014"/>
          <a:ext cx="8382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38366</xdr:rowOff>
    </xdr:from>
    <xdr:ext cx="599010" cy="259045"/>
    <xdr:sp macro="" textlink="">
      <xdr:nvSpPr>
        <xdr:cNvPr id="181" name="民生費平均値テキスト"/>
        <xdr:cNvSpPr txBox="1"/>
      </xdr:nvSpPr>
      <xdr:spPr>
        <a:xfrm>
          <a:off x="4686300" y="134114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59939</xdr:rowOff>
    </xdr:from>
    <xdr:to>
      <xdr:col>6</xdr:col>
      <xdr:colOff>561975</xdr:colOff>
      <xdr:row>78</xdr:row>
      <xdr:rowOff>161539</xdr:rowOff>
    </xdr:to>
    <xdr:sp macro="" textlink="">
      <xdr:nvSpPr>
        <xdr:cNvPr id="182" name="フローチャート : 判断 181"/>
        <xdr:cNvSpPr/>
      </xdr:nvSpPr>
      <xdr:spPr>
        <a:xfrm>
          <a:off x="4584700" y="1343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84846</xdr:rowOff>
    </xdr:from>
    <xdr:to>
      <xdr:col>5</xdr:col>
      <xdr:colOff>358775</xdr:colOff>
      <xdr:row>78</xdr:row>
      <xdr:rowOff>78964</xdr:rowOff>
    </xdr:to>
    <xdr:cxnSp macro="">
      <xdr:nvCxnSpPr>
        <xdr:cNvPr id="183" name="直線コネクタ 182"/>
        <xdr:cNvCxnSpPr/>
      </xdr:nvCxnSpPr>
      <xdr:spPr>
        <a:xfrm>
          <a:off x="2908300" y="13286496"/>
          <a:ext cx="889000" cy="16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167433</xdr:rowOff>
    </xdr:from>
    <xdr:to>
      <xdr:col>5</xdr:col>
      <xdr:colOff>409575</xdr:colOff>
      <xdr:row>78</xdr:row>
      <xdr:rowOff>97583</xdr:rowOff>
    </xdr:to>
    <xdr:sp macro="" textlink="">
      <xdr:nvSpPr>
        <xdr:cNvPr id="184" name="フローチャート : 判断 183"/>
        <xdr:cNvSpPr/>
      </xdr:nvSpPr>
      <xdr:spPr>
        <a:xfrm>
          <a:off x="3746500" y="1336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114110</xdr:rowOff>
    </xdr:from>
    <xdr:ext cx="599010" cy="259045"/>
    <xdr:sp macro="" textlink="">
      <xdr:nvSpPr>
        <xdr:cNvPr id="185" name="テキスト ボックス 184"/>
        <xdr:cNvSpPr txBox="1"/>
      </xdr:nvSpPr>
      <xdr:spPr>
        <a:xfrm>
          <a:off x="3497794" y="1314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78709</xdr:rowOff>
    </xdr:from>
    <xdr:to>
      <xdr:col>4</xdr:col>
      <xdr:colOff>155575</xdr:colOff>
      <xdr:row>77</xdr:row>
      <xdr:rowOff>84846</xdr:rowOff>
    </xdr:to>
    <xdr:cxnSp macro="">
      <xdr:nvCxnSpPr>
        <xdr:cNvPr id="186" name="直線コネクタ 185"/>
        <xdr:cNvCxnSpPr/>
      </xdr:nvCxnSpPr>
      <xdr:spPr>
        <a:xfrm>
          <a:off x="2019300" y="12080209"/>
          <a:ext cx="889000" cy="120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20431</xdr:rowOff>
    </xdr:from>
    <xdr:to>
      <xdr:col>4</xdr:col>
      <xdr:colOff>206375</xdr:colOff>
      <xdr:row>78</xdr:row>
      <xdr:rowOff>122031</xdr:rowOff>
    </xdr:to>
    <xdr:sp macro="" textlink="">
      <xdr:nvSpPr>
        <xdr:cNvPr id="187" name="フローチャート : 判断 186"/>
        <xdr:cNvSpPr/>
      </xdr:nvSpPr>
      <xdr:spPr>
        <a:xfrm>
          <a:off x="2857500" y="1339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113158</xdr:rowOff>
    </xdr:from>
    <xdr:ext cx="599010" cy="259045"/>
    <xdr:sp macro="" textlink="">
      <xdr:nvSpPr>
        <xdr:cNvPr id="188" name="テキスト ボックス 187"/>
        <xdr:cNvSpPr txBox="1"/>
      </xdr:nvSpPr>
      <xdr:spPr>
        <a:xfrm>
          <a:off x="2608794" y="134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78709</xdr:rowOff>
    </xdr:from>
    <xdr:to>
      <xdr:col>2</xdr:col>
      <xdr:colOff>638175</xdr:colOff>
      <xdr:row>71</xdr:row>
      <xdr:rowOff>46020</xdr:rowOff>
    </xdr:to>
    <xdr:cxnSp macro="">
      <xdr:nvCxnSpPr>
        <xdr:cNvPr id="189" name="直線コネクタ 188"/>
        <xdr:cNvCxnSpPr/>
      </xdr:nvCxnSpPr>
      <xdr:spPr>
        <a:xfrm flipV="1">
          <a:off x="1130300" y="12080209"/>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32048</xdr:rowOff>
    </xdr:from>
    <xdr:to>
      <xdr:col>3</xdr:col>
      <xdr:colOff>3175</xdr:colOff>
      <xdr:row>78</xdr:row>
      <xdr:rowOff>133648</xdr:rowOff>
    </xdr:to>
    <xdr:sp macro="" textlink="">
      <xdr:nvSpPr>
        <xdr:cNvPr id="190" name="フローチャート : 判断 189"/>
        <xdr:cNvSpPr/>
      </xdr:nvSpPr>
      <xdr:spPr>
        <a:xfrm>
          <a:off x="1968500" y="1340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124775</xdr:rowOff>
    </xdr:from>
    <xdr:ext cx="599010" cy="259045"/>
    <xdr:sp macro="" textlink="">
      <xdr:nvSpPr>
        <xdr:cNvPr id="191" name="テキスト ボックス 190"/>
        <xdr:cNvSpPr txBox="1"/>
      </xdr:nvSpPr>
      <xdr:spPr>
        <a:xfrm>
          <a:off x="1719794" y="134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40684</xdr:rowOff>
    </xdr:from>
    <xdr:to>
      <xdr:col>1</xdr:col>
      <xdr:colOff>485775</xdr:colOff>
      <xdr:row>78</xdr:row>
      <xdr:rowOff>142284</xdr:rowOff>
    </xdr:to>
    <xdr:sp macro="" textlink="">
      <xdr:nvSpPr>
        <xdr:cNvPr id="192" name="フローチャート : 判断 191"/>
        <xdr:cNvSpPr/>
      </xdr:nvSpPr>
      <xdr:spPr>
        <a:xfrm>
          <a:off x="1079500" y="1341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133411</xdr:rowOff>
    </xdr:from>
    <xdr:ext cx="599010" cy="259045"/>
    <xdr:sp macro="" textlink="">
      <xdr:nvSpPr>
        <xdr:cNvPr id="193" name="テキスト ボックス 192"/>
        <xdr:cNvSpPr txBox="1"/>
      </xdr:nvSpPr>
      <xdr:spPr>
        <a:xfrm>
          <a:off x="830794" y="1350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16114</xdr:rowOff>
    </xdr:from>
    <xdr:to>
      <xdr:col>6</xdr:col>
      <xdr:colOff>561975</xdr:colOff>
      <xdr:row>78</xdr:row>
      <xdr:rowOff>117714</xdr:rowOff>
    </xdr:to>
    <xdr:sp macro="" textlink="">
      <xdr:nvSpPr>
        <xdr:cNvPr id="199" name="円/楕円 198"/>
        <xdr:cNvSpPr/>
      </xdr:nvSpPr>
      <xdr:spPr>
        <a:xfrm>
          <a:off x="4584700" y="13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38991</xdr:rowOff>
    </xdr:from>
    <xdr:ext cx="599010" cy="259045"/>
    <xdr:sp macro="" textlink="">
      <xdr:nvSpPr>
        <xdr:cNvPr id="200" name="民生費該当値テキスト"/>
        <xdr:cNvSpPr txBox="1"/>
      </xdr:nvSpPr>
      <xdr:spPr>
        <a:xfrm>
          <a:off x="4686300" y="1324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28164</xdr:rowOff>
    </xdr:from>
    <xdr:to>
      <xdr:col>5</xdr:col>
      <xdr:colOff>409575</xdr:colOff>
      <xdr:row>78</xdr:row>
      <xdr:rowOff>129764</xdr:rowOff>
    </xdr:to>
    <xdr:sp macro="" textlink="">
      <xdr:nvSpPr>
        <xdr:cNvPr id="201" name="円/楕円 200"/>
        <xdr:cNvSpPr/>
      </xdr:nvSpPr>
      <xdr:spPr>
        <a:xfrm>
          <a:off x="3746500" y="134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120891</xdr:rowOff>
    </xdr:from>
    <xdr:ext cx="599010" cy="259045"/>
    <xdr:sp macro="" textlink="">
      <xdr:nvSpPr>
        <xdr:cNvPr id="202" name="テキスト ボックス 201"/>
        <xdr:cNvSpPr txBox="1"/>
      </xdr:nvSpPr>
      <xdr:spPr>
        <a:xfrm>
          <a:off x="3497794" y="1349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34046</xdr:rowOff>
    </xdr:from>
    <xdr:to>
      <xdr:col>4</xdr:col>
      <xdr:colOff>206375</xdr:colOff>
      <xdr:row>77</xdr:row>
      <xdr:rowOff>135646</xdr:rowOff>
    </xdr:to>
    <xdr:sp macro="" textlink="">
      <xdr:nvSpPr>
        <xdr:cNvPr id="203" name="円/楕円 202"/>
        <xdr:cNvSpPr/>
      </xdr:nvSpPr>
      <xdr:spPr>
        <a:xfrm>
          <a:off x="2857500" y="132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152173</xdr:rowOff>
    </xdr:from>
    <xdr:ext cx="599010" cy="259045"/>
    <xdr:sp macro="" textlink="">
      <xdr:nvSpPr>
        <xdr:cNvPr id="204" name="テキスト ボックス 203"/>
        <xdr:cNvSpPr txBox="1"/>
      </xdr:nvSpPr>
      <xdr:spPr>
        <a:xfrm>
          <a:off x="2608794" y="1301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209,297</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27909</xdr:rowOff>
    </xdr:from>
    <xdr:to>
      <xdr:col>3</xdr:col>
      <xdr:colOff>3175</xdr:colOff>
      <xdr:row>70</xdr:row>
      <xdr:rowOff>129509</xdr:rowOff>
    </xdr:to>
    <xdr:sp macro="" textlink="">
      <xdr:nvSpPr>
        <xdr:cNvPr id="205" name="円/楕円 204"/>
        <xdr:cNvSpPr/>
      </xdr:nvSpPr>
      <xdr:spPr>
        <a:xfrm>
          <a:off x="1968500" y="1202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68</xdr:row>
      <xdr:rowOff>146036</xdr:rowOff>
    </xdr:from>
    <xdr:ext cx="599010" cy="259045"/>
    <xdr:sp macro="" textlink="">
      <xdr:nvSpPr>
        <xdr:cNvPr id="206" name="テキスト ボックス 205"/>
        <xdr:cNvSpPr txBox="1"/>
      </xdr:nvSpPr>
      <xdr:spPr>
        <a:xfrm>
          <a:off x="1719794" y="1180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578,676</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166670</xdr:rowOff>
    </xdr:from>
    <xdr:to>
      <xdr:col>1</xdr:col>
      <xdr:colOff>485775</xdr:colOff>
      <xdr:row>71</xdr:row>
      <xdr:rowOff>96820</xdr:rowOff>
    </xdr:to>
    <xdr:sp macro="" textlink="">
      <xdr:nvSpPr>
        <xdr:cNvPr id="207" name="円/楕円 206"/>
        <xdr:cNvSpPr/>
      </xdr:nvSpPr>
      <xdr:spPr>
        <a:xfrm>
          <a:off x="1079500" y="121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69</xdr:row>
      <xdr:rowOff>113347</xdr:rowOff>
    </xdr:from>
    <xdr:ext cx="599010" cy="259045"/>
    <xdr:sp macro="" textlink="">
      <xdr:nvSpPr>
        <xdr:cNvPr id="208" name="テキスト ボックス 207"/>
        <xdr:cNvSpPr txBox="1"/>
      </xdr:nvSpPr>
      <xdr:spPr>
        <a:xfrm>
          <a:off x="830794" y="119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2" name="直線コネクタ 231"/>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3"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4" name="直線コネクタ 233"/>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5"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6" name="直線コネクタ 235"/>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119862</xdr:rowOff>
    </xdr:from>
    <xdr:to>
      <xdr:col>6</xdr:col>
      <xdr:colOff>511175</xdr:colOff>
      <xdr:row>96</xdr:row>
      <xdr:rowOff>131890</xdr:rowOff>
    </xdr:to>
    <xdr:cxnSp macro="">
      <xdr:nvCxnSpPr>
        <xdr:cNvPr id="237" name="直線コネクタ 236"/>
        <xdr:cNvCxnSpPr/>
      </xdr:nvCxnSpPr>
      <xdr:spPr>
        <a:xfrm flipV="1">
          <a:off x="3797300" y="16579062"/>
          <a:ext cx="8382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8"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9" name="フローチャート : 判断 238"/>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122213</xdr:rowOff>
    </xdr:from>
    <xdr:to>
      <xdr:col>5</xdr:col>
      <xdr:colOff>358775</xdr:colOff>
      <xdr:row>96</xdr:row>
      <xdr:rowOff>131890</xdr:rowOff>
    </xdr:to>
    <xdr:cxnSp macro="">
      <xdr:nvCxnSpPr>
        <xdr:cNvPr id="240" name="直線コネクタ 239"/>
        <xdr:cNvCxnSpPr/>
      </xdr:nvCxnSpPr>
      <xdr:spPr>
        <a:xfrm>
          <a:off x="2908300" y="16581413"/>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28169</xdr:rowOff>
    </xdr:from>
    <xdr:to>
      <xdr:col>5</xdr:col>
      <xdr:colOff>409575</xdr:colOff>
      <xdr:row>95</xdr:row>
      <xdr:rowOff>129769</xdr:rowOff>
    </xdr:to>
    <xdr:sp macro="" textlink="">
      <xdr:nvSpPr>
        <xdr:cNvPr id="241" name="フローチャート : 判断 240"/>
        <xdr:cNvSpPr/>
      </xdr:nvSpPr>
      <xdr:spPr>
        <a:xfrm>
          <a:off x="3746500" y="163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146296</xdr:rowOff>
    </xdr:from>
    <xdr:ext cx="534377" cy="259045"/>
    <xdr:sp macro="" textlink="">
      <xdr:nvSpPr>
        <xdr:cNvPr id="242" name="テキスト ボックス 241"/>
        <xdr:cNvSpPr txBox="1"/>
      </xdr:nvSpPr>
      <xdr:spPr>
        <a:xfrm>
          <a:off x="3530111" y="160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122213</xdr:rowOff>
    </xdr:from>
    <xdr:to>
      <xdr:col>4</xdr:col>
      <xdr:colOff>155575</xdr:colOff>
      <xdr:row>96</xdr:row>
      <xdr:rowOff>129172</xdr:rowOff>
    </xdr:to>
    <xdr:cxnSp macro="">
      <xdr:nvCxnSpPr>
        <xdr:cNvPr id="243" name="直線コネクタ 242"/>
        <xdr:cNvCxnSpPr/>
      </xdr:nvCxnSpPr>
      <xdr:spPr>
        <a:xfrm flipV="1">
          <a:off x="2019300" y="16581413"/>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4" name="フローチャート : 判断 243"/>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5" name="テキスト ボックス 244"/>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129172</xdr:rowOff>
    </xdr:from>
    <xdr:to>
      <xdr:col>2</xdr:col>
      <xdr:colOff>638175</xdr:colOff>
      <xdr:row>97</xdr:row>
      <xdr:rowOff>4305</xdr:rowOff>
    </xdr:to>
    <xdr:cxnSp macro="">
      <xdr:nvCxnSpPr>
        <xdr:cNvPr id="246" name="直線コネクタ 245"/>
        <xdr:cNvCxnSpPr/>
      </xdr:nvCxnSpPr>
      <xdr:spPr>
        <a:xfrm flipV="1">
          <a:off x="1130300" y="16588372"/>
          <a:ext cx="889000" cy="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7" name="フローチャート : 判断 246"/>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8" name="テキスト ボックス 247"/>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9" name="フローチャート : 判断 248"/>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50" name="テキスト ボックス 249"/>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69062</xdr:rowOff>
    </xdr:from>
    <xdr:to>
      <xdr:col>6</xdr:col>
      <xdr:colOff>561975</xdr:colOff>
      <xdr:row>96</xdr:row>
      <xdr:rowOff>170662</xdr:rowOff>
    </xdr:to>
    <xdr:sp macro="" textlink="">
      <xdr:nvSpPr>
        <xdr:cNvPr id="256" name="円/楕円 255"/>
        <xdr:cNvSpPr/>
      </xdr:nvSpPr>
      <xdr:spPr>
        <a:xfrm>
          <a:off x="4584700" y="165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47489</xdr:rowOff>
    </xdr:from>
    <xdr:ext cx="534377" cy="259045"/>
    <xdr:sp macro="" textlink="">
      <xdr:nvSpPr>
        <xdr:cNvPr id="257" name="衛生費該当値テキスト"/>
        <xdr:cNvSpPr txBox="1"/>
      </xdr:nvSpPr>
      <xdr:spPr>
        <a:xfrm>
          <a:off x="4686300" y="1650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34,562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81090</xdr:rowOff>
    </xdr:from>
    <xdr:to>
      <xdr:col>5</xdr:col>
      <xdr:colOff>409575</xdr:colOff>
      <xdr:row>97</xdr:row>
      <xdr:rowOff>11240</xdr:rowOff>
    </xdr:to>
    <xdr:sp macro="" textlink="">
      <xdr:nvSpPr>
        <xdr:cNvPr id="258" name="円/楕円 257"/>
        <xdr:cNvSpPr/>
      </xdr:nvSpPr>
      <xdr:spPr>
        <a:xfrm>
          <a:off x="3746500" y="165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2367</xdr:rowOff>
    </xdr:from>
    <xdr:ext cx="534377" cy="259045"/>
    <xdr:sp macro="" textlink="">
      <xdr:nvSpPr>
        <xdr:cNvPr id="259" name="テキスト ボックス 258"/>
        <xdr:cNvSpPr txBox="1"/>
      </xdr:nvSpPr>
      <xdr:spPr>
        <a:xfrm>
          <a:off x="3530111" y="166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71413</xdr:rowOff>
    </xdr:from>
    <xdr:to>
      <xdr:col>4</xdr:col>
      <xdr:colOff>206375</xdr:colOff>
      <xdr:row>97</xdr:row>
      <xdr:rowOff>1563</xdr:rowOff>
    </xdr:to>
    <xdr:sp macro="" textlink="">
      <xdr:nvSpPr>
        <xdr:cNvPr id="260" name="円/楕円 259"/>
        <xdr:cNvSpPr/>
      </xdr:nvSpPr>
      <xdr:spPr>
        <a:xfrm>
          <a:off x="2857500" y="165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164140</xdr:rowOff>
    </xdr:from>
    <xdr:ext cx="534377" cy="259045"/>
    <xdr:sp macro="" textlink="">
      <xdr:nvSpPr>
        <xdr:cNvPr id="261" name="テキスト ボックス 260"/>
        <xdr:cNvSpPr txBox="1"/>
      </xdr:nvSpPr>
      <xdr:spPr>
        <a:xfrm>
          <a:off x="2641111" y="166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78372</xdr:rowOff>
    </xdr:from>
    <xdr:to>
      <xdr:col>3</xdr:col>
      <xdr:colOff>3175</xdr:colOff>
      <xdr:row>97</xdr:row>
      <xdr:rowOff>8522</xdr:rowOff>
    </xdr:to>
    <xdr:sp macro="" textlink="">
      <xdr:nvSpPr>
        <xdr:cNvPr id="262" name="円/楕円 261"/>
        <xdr:cNvSpPr/>
      </xdr:nvSpPr>
      <xdr:spPr>
        <a:xfrm>
          <a:off x="1968500" y="165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171099</xdr:rowOff>
    </xdr:from>
    <xdr:ext cx="534377" cy="259045"/>
    <xdr:sp macro="" textlink="">
      <xdr:nvSpPr>
        <xdr:cNvPr id="263" name="テキスト ボックス 262"/>
        <xdr:cNvSpPr txBox="1"/>
      </xdr:nvSpPr>
      <xdr:spPr>
        <a:xfrm>
          <a:off x="1752111" y="166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124955</xdr:rowOff>
    </xdr:from>
    <xdr:to>
      <xdr:col>1</xdr:col>
      <xdr:colOff>485775</xdr:colOff>
      <xdr:row>97</xdr:row>
      <xdr:rowOff>55105</xdr:rowOff>
    </xdr:to>
    <xdr:sp macro="" textlink="">
      <xdr:nvSpPr>
        <xdr:cNvPr id="264" name="円/楕円 263"/>
        <xdr:cNvSpPr/>
      </xdr:nvSpPr>
      <xdr:spPr>
        <a:xfrm>
          <a:off x="1079500" y="165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46232</xdr:rowOff>
    </xdr:from>
    <xdr:ext cx="534377" cy="259045"/>
    <xdr:sp macro="" textlink="">
      <xdr:nvSpPr>
        <xdr:cNvPr id="265" name="テキスト ボックス 264"/>
        <xdr:cNvSpPr txBox="1"/>
      </xdr:nvSpPr>
      <xdr:spPr>
        <a:xfrm>
          <a:off x="863111" y="166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170698</xdr:rowOff>
    </xdr:from>
    <xdr:to>
      <xdr:col>15</xdr:col>
      <xdr:colOff>180340</xdr:colOff>
      <xdr:row>38</xdr:row>
      <xdr:rowOff>139700</xdr:rowOff>
    </xdr:to>
    <xdr:cxnSp macro="">
      <xdr:nvCxnSpPr>
        <xdr:cNvPr id="287" name="直線コネクタ 286"/>
        <xdr:cNvCxnSpPr/>
      </xdr:nvCxnSpPr>
      <xdr:spPr>
        <a:xfrm flipV="1">
          <a:off x="10475595" y="6342898"/>
          <a:ext cx="1270" cy="31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117375</xdr:rowOff>
    </xdr:from>
    <xdr:ext cx="469744" cy="259045"/>
    <xdr:sp macro="" textlink="">
      <xdr:nvSpPr>
        <xdr:cNvPr id="290" name="労働費最大値テキスト"/>
        <xdr:cNvSpPr txBox="1"/>
      </xdr:nvSpPr>
      <xdr:spPr>
        <a:xfrm>
          <a:off x="10528300" y="611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36</xdr:row>
      <xdr:rowOff>170698</xdr:rowOff>
    </xdr:from>
    <xdr:to>
      <xdr:col>15</xdr:col>
      <xdr:colOff>269875</xdr:colOff>
      <xdr:row>36</xdr:row>
      <xdr:rowOff>170698</xdr:rowOff>
    </xdr:to>
    <xdr:cxnSp macro="">
      <xdr:nvCxnSpPr>
        <xdr:cNvPr id="291" name="直線コネクタ 290"/>
        <xdr:cNvCxnSpPr/>
      </xdr:nvCxnSpPr>
      <xdr:spPr>
        <a:xfrm>
          <a:off x="10388600" y="634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111216</xdr:rowOff>
    </xdr:from>
    <xdr:to>
      <xdr:col>15</xdr:col>
      <xdr:colOff>180975</xdr:colOff>
      <xdr:row>37</xdr:row>
      <xdr:rowOff>110622</xdr:rowOff>
    </xdr:to>
    <xdr:cxnSp macro="">
      <xdr:nvCxnSpPr>
        <xdr:cNvPr id="292" name="直線コネクタ 291"/>
        <xdr:cNvCxnSpPr/>
      </xdr:nvCxnSpPr>
      <xdr:spPr>
        <a:xfrm>
          <a:off x="9639300" y="6283416"/>
          <a:ext cx="838200" cy="17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12326</xdr:rowOff>
    </xdr:from>
    <xdr:ext cx="469744" cy="259045"/>
    <xdr:sp macro="" textlink="">
      <xdr:nvSpPr>
        <xdr:cNvPr id="293" name="労働費平均値テキスト"/>
        <xdr:cNvSpPr txBox="1"/>
      </xdr:nvSpPr>
      <xdr:spPr>
        <a:xfrm>
          <a:off x="10528300" y="6527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33899</xdr:rowOff>
    </xdr:from>
    <xdr:to>
      <xdr:col>15</xdr:col>
      <xdr:colOff>231775</xdr:colOff>
      <xdr:row>38</xdr:row>
      <xdr:rowOff>135499</xdr:rowOff>
    </xdr:to>
    <xdr:sp macro="" textlink="">
      <xdr:nvSpPr>
        <xdr:cNvPr id="294" name="フローチャート : 判断 293"/>
        <xdr:cNvSpPr/>
      </xdr:nvSpPr>
      <xdr:spPr>
        <a:xfrm>
          <a:off x="10426700" y="654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111216</xdr:rowOff>
    </xdr:from>
    <xdr:to>
      <xdr:col>14</xdr:col>
      <xdr:colOff>28575</xdr:colOff>
      <xdr:row>36</xdr:row>
      <xdr:rowOff>132613</xdr:rowOff>
    </xdr:to>
    <xdr:cxnSp macro="">
      <xdr:nvCxnSpPr>
        <xdr:cNvPr id="295" name="直線コネクタ 294"/>
        <xdr:cNvCxnSpPr/>
      </xdr:nvCxnSpPr>
      <xdr:spPr>
        <a:xfrm flipV="1">
          <a:off x="8750300" y="6283416"/>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49169</xdr:rowOff>
    </xdr:from>
    <xdr:to>
      <xdr:col>14</xdr:col>
      <xdr:colOff>79375</xdr:colOff>
      <xdr:row>38</xdr:row>
      <xdr:rowOff>150769</xdr:rowOff>
    </xdr:to>
    <xdr:sp macro="" textlink="">
      <xdr:nvSpPr>
        <xdr:cNvPr id="296" name="フローチャート : 判断 295"/>
        <xdr:cNvSpPr/>
      </xdr:nvSpPr>
      <xdr:spPr>
        <a:xfrm>
          <a:off x="9588500" y="656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141896</xdr:rowOff>
    </xdr:from>
    <xdr:ext cx="378565" cy="259045"/>
    <xdr:sp macro="" textlink="">
      <xdr:nvSpPr>
        <xdr:cNvPr id="297" name="テキスト ボックス 296"/>
        <xdr:cNvSpPr txBox="1"/>
      </xdr:nvSpPr>
      <xdr:spPr>
        <a:xfrm>
          <a:off x="9450017" y="6656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6564</xdr:rowOff>
    </xdr:from>
    <xdr:to>
      <xdr:col>12</xdr:col>
      <xdr:colOff>511175</xdr:colOff>
      <xdr:row>36</xdr:row>
      <xdr:rowOff>132613</xdr:rowOff>
    </xdr:to>
    <xdr:cxnSp macro="">
      <xdr:nvCxnSpPr>
        <xdr:cNvPr id="298" name="直線コネクタ 297"/>
        <xdr:cNvCxnSpPr/>
      </xdr:nvCxnSpPr>
      <xdr:spPr>
        <a:xfrm>
          <a:off x="7861300" y="6178764"/>
          <a:ext cx="889000" cy="12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9987</xdr:rowOff>
    </xdr:from>
    <xdr:to>
      <xdr:col>12</xdr:col>
      <xdr:colOff>561975</xdr:colOff>
      <xdr:row>38</xdr:row>
      <xdr:rowOff>111587</xdr:rowOff>
    </xdr:to>
    <xdr:sp macro="" textlink="">
      <xdr:nvSpPr>
        <xdr:cNvPr id="299" name="フローチャート : 判断 298"/>
        <xdr:cNvSpPr/>
      </xdr:nvSpPr>
      <xdr:spPr>
        <a:xfrm>
          <a:off x="8699500" y="652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102714</xdr:rowOff>
    </xdr:from>
    <xdr:ext cx="469744" cy="259045"/>
    <xdr:sp macro="" textlink="">
      <xdr:nvSpPr>
        <xdr:cNvPr id="300" name="テキスト ボックス 299"/>
        <xdr:cNvSpPr txBox="1"/>
      </xdr:nvSpPr>
      <xdr:spPr>
        <a:xfrm>
          <a:off x="8515427" y="661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39436</xdr:rowOff>
    </xdr:from>
    <xdr:to>
      <xdr:col>11</xdr:col>
      <xdr:colOff>307975</xdr:colOff>
      <xdr:row>36</xdr:row>
      <xdr:rowOff>6564</xdr:rowOff>
    </xdr:to>
    <xdr:cxnSp macro="">
      <xdr:nvCxnSpPr>
        <xdr:cNvPr id="301" name="直線コネクタ 300"/>
        <xdr:cNvCxnSpPr/>
      </xdr:nvCxnSpPr>
      <xdr:spPr>
        <a:xfrm>
          <a:off x="6972300" y="5525836"/>
          <a:ext cx="889000" cy="65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151719</xdr:rowOff>
    </xdr:from>
    <xdr:to>
      <xdr:col>11</xdr:col>
      <xdr:colOff>358775</xdr:colOff>
      <xdr:row>38</xdr:row>
      <xdr:rowOff>81869</xdr:rowOff>
    </xdr:to>
    <xdr:sp macro="" textlink="">
      <xdr:nvSpPr>
        <xdr:cNvPr id="302" name="フローチャート : 判断 301"/>
        <xdr:cNvSpPr/>
      </xdr:nvSpPr>
      <xdr:spPr>
        <a:xfrm>
          <a:off x="7810500" y="649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72996</xdr:rowOff>
    </xdr:from>
    <xdr:ext cx="469744" cy="259045"/>
    <xdr:sp macro="" textlink="">
      <xdr:nvSpPr>
        <xdr:cNvPr id="303" name="テキスト ボックス 302"/>
        <xdr:cNvSpPr txBox="1"/>
      </xdr:nvSpPr>
      <xdr:spPr>
        <a:xfrm>
          <a:off x="7626427" y="658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132060</xdr:rowOff>
    </xdr:from>
    <xdr:to>
      <xdr:col>10</xdr:col>
      <xdr:colOff>155575</xdr:colOff>
      <xdr:row>38</xdr:row>
      <xdr:rowOff>62210</xdr:rowOff>
    </xdr:to>
    <xdr:sp macro="" textlink="">
      <xdr:nvSpPr>
        <xdr:cNvPr id="304" name="フローチャート : 判断 303"/>
        <xdr:cNvSpPr/>
      </xdr:nvSpPr>
      <xdr:spPr>
        <a:xfrm>
          <a:off x="6921500" y="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53336</xdr:rowOff>
    </xdr:from>
    <xdr:ext cx="469744" cy="259045"/>
    <xdr:sp macro="" textlink="">
      <xdr:nvSpPr>
        <xdr:cNvPr id="305" name="テキスト ボックス 304"/>
        <xdr:cNvSpPr txBox="1"/>
      </xdr:nvSpPr>
      <xdr:spPr>
        <a:xfrm>
          <a:off x="6737427" y="65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59822</xdr:rowOff>
    </xdr:from>
    <xdr:to>
      <xdr:col>15</xdr:col>
      <xdr:colOff>231775</xdr:colOff>
      <xdr:row>37</xdr:row>
      <xdr:rowOff>161422</xdr:rowOff>
    </xdr:to>
    <xdr:sp macro="" textlink="">
      <xdr:nvSpPr>
        <xdr:cNvPr id="311" name="円/楕円 310"/>
        <xdr:cNvSpPr/>
      </xdr:nvSpPr>
      <xdr:spPr>
        <a:xfrm>
          <a:off x="10426700" y="64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146199</xdr:rowOff>
    </xdr:from>
    <xdr:ext cx="469744" cy="259045"/>
    <xdr:sp macro="" textlink="">
      <xdr:nvSpPr>
        <xdr:cNvPr id="312" name="労働費該当値テキスト"/>
        <xdr:cNvSpPr txBox="1"/>
      </xdr:nvSpPr>
      <xdr:spPr>
        <a:xfrm>
          <a:off x="10528300" y="63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60416</xdr:rowOff>
    </xdr:from>
    <xdr:to>
      <xdr:col>14</xdr:col>
      <xdr:colOff>79375</xdr:colOff>
      <xdr:row>36</xdr:row>
      <xdr:rowOff>162016</xdr:rowOff>
    </xdr:to>
    <xdr:sp macro="" textlink="">
      <xdr:nvSpPr>
        <xdr:cNvPr id="313" name="円/楕円 312"/>
        <xdr:cNvSpPr/>
      </xdr:nvSpPr>
      <xdr:spPr>
        <a:xfrm>
          <a:off x="9588500" y="62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7093</xdr:rowOff>
    </xdr:from>
    <xdr:ext cx="469744" cy="259045"/>
    <xdr:sp macro="" textlink="">
      <xdr:nvSpPr>
        <xdr:cNvPr id="314" name="テキスト ボックス 313"/>
        <xdr:cNvSpPr txBox="1"/>
      </xdr:nvSpPr>
      <xdr:spPr>
        <a:xfrm>
          <a:off x="9404427" y="600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81813</xdr:rowOff>
    </xdr:from>
    <xdr:to>
      <xdr:col>12</xdr:col>
      <xdr:colOff>561975</xdr:colOff>
      <xdr:row>37</xdr:row>
      <xdr:rowOff>11963</xdr:rowOff>
    </xdr:to>
    <xdr:sp macro="" textlink="">
      <xdr:nvSpPr>
        <xdr:cNvPr id="315" name="円/楕円 314"/>
        <xdr:cNvSpPr/>
      </xdr:nvSpPr>
      <xdr:spPr>
        <a:xfrm>
          <a:off x="8699500" y="62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28490</xdr:rowOff>
    </xdr:from>
    <xdr:ext cx="469744" cy="259045"/>
    <xdr:sp macro="" textlink="">
      <xdr:nvSpPr>
        <xdr:cNvPr id="316" name="テキスト ボックス 315"/>
        <xdr:cNvSpPr txBox="1"/>
      </xdr:nvSpPr>
      <xdr:spPr>
        <a:xfrm>
          <a:off x="8515427"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127214</xdr:rowOff>
    </xdr:from>
    <xdr:to>
      <xdr:col>11</xdr:col>
      <xdr:colOff>358775</xdr:colOff>
      <xdr:row>36</xdr:row>
      <xdr:rowOff>57364</xdr:rowOff>
    </xdr:to>
    <xdr:sp macro="" textlink="">
      <xdr:nvSpPr>
        <xdr:cNvPr id="317" name="円/楕円 316"/>
        <xdr:cNvSpPr/>
      </xdr:nvSpPr>
      <xdr:spPr>
        <a:xfrm>
          <a:off x="7810500" y="61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73891</xdr:rowOff>
    </xdr:from>
    <xdr:ext cx="534377" cy="259045"/>
    <xdr:sp macro="" textlink="">
      <xdr:nvSpPr>
        <xdr:cNvPr id="318" name="テキスト ボックス 317"/>
        <xdr:cNvSpPr txBox="1"/>
      </xdr:nvSpPr>
      <xdr:spPr>
        <a:xfrm>
          <a:off x="7594111" y="59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160086</xdr:rowOff>
    </xdr:from>
    <xdr:to>
      <xdr:col>10</xdr:col>
      <xdr:colOff>155575</xdr:colOff>
      <xdr:row>32</xdr:row>
      <xdr:rowOff>90236</xdr:rowOff>
    </xdr:to>
    <xdr:sp macro="" textlink="">
      <xdr:nvSpPr>
        <xdr:cNvPr id="319" name="円/楕円 318"/>
        <xdr:cNvSpPr/>
      </xdr:nvSpPr>
      <xdr:spPr>
        <a:xfrm>
          <a:off x="6921500" y="54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106763</xdr:rowOff>
    </xdr:from>
    <xdr:ext cx="534377" cy="259045"/>
    <xdr:sp macro="" textlink="">
      <xdr:nvSpPr>
        <xdr:cNvPr id="320" name="テキスト ボックス 319"/>
        <xdr:cNvSpPr txBox="1"/>
      </xdr:nvSpPr>
      <xdr:spPr>
        <a:xfrm>
          <a:off x="6705111" y="52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4242</xdr:rowOff>
    </xdr:from>
    <xdr:to>
      <xdr:col>15</xdr:col>
      <xdr:colOff>180975</xdr:colOff>
      <xdr:row>56</xdr:row>
      <xdr:rowOff>79819</xdr:rowOff>
    </xdr:to>
    <xdr:cxnSp macro="">
      <xdr:nvCxnSpPr>
        <xdr:cNvPr id="349" name="直線コネクタ 348"/>
        <xdr:cNvCxnSpPr/>
      </xdr:nvCxnSpPr>
      <xdr:spPr>
        <a:xfrm>
          <a:off x="9639300" y="9262542"/>
          <a:ext cx="838200" cy="41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153988</xdr:rowOff>
    </xdr:from>
    <xdr:to>
      <xdr:col>14</xdr:col>
      <xdr:colOff>28575</xdr:colOff>
      <xdr:row>54</xdr:row>
      <xdr:rowOff>4242</xdr:rowOff>
    </xdr:to>
    <xdr:cxnSp macro="">
      <xdr:nvCxnSpPr>
        <xdr:cNvPr id="352" name="直線コネクタ 351"/>
        <xdr:cNvCxnSpPr/>
      </xdr:nvCxnSpPr>
      <xdr:spPr>
        <a:xfrm>
          <a:off x="8750300" y="8897938"/>
          <a:ext cx="889000" cy="3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53" name="フローチャート : 判断 352"/>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54" name="テキスト ボックス 353"/>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146774</xdr:rowOff>
    </xdr:from>
    <xdr:to>
      <xdr:col>12</xdr:col>
      <xdr:colOff>511175</xdr:colOff>
      <xdr:row>51</xdr:row>
      <xdr:rowOff>153988</xdr:rowOff>
    </xdr:to>
    <xdr:cxnSp macro="">
      <xdr:nvCxnSpPr>
        <xdr:cNvPr id="355" name="直線コネクタ 354"/>
        <xdr:cNvCxnSpPr/>
      </xdr:nvCxnSpPr>
      <xdr:spPr>
        <a:xfrm>
          <a:off x="7861300" y="8719274"/>
          <a:ext cx="889000" cy="1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57" name="テキスト ボックス 356"/>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146774</xdr:rowOff>
    </xdr:from>
    <xdr:to>
      <xdr:col>11</xdr:col>
      <xdr:colOff>307975</xdr:colOff>
      <xdr:row>56</xdr:row>
      <xdr:rowOff>150647</xdr:rowOff>
    </xdr:to>
    <xdr:cxnSp macro="">
      <xdr:nvCxnSpPr>
        <xdr:cNvPr id="358" name="直線コネクタ 357"/>
        <xdr:cNvCxnSpPr/>
      </xdr:nvCxnSpPr>
      <xdr:spPr>
        <a:xfrm flipV="1">
          <a:off x="6972300" y="8719274"/>
          <a:ext cx="889000" cy="103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60" name="テキスト ボックス 359"/>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62" name="テキスト ボックス 361"/>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29019</xdr:rowOff>
    </xdr:from>
    <xdr:to>
      <xdr:col>15</xdr:col>
      <xdr:colOff>231775</xdr:colOff>
      <xdr:row>56</xdr:row>
      <xdr:rowOff>130619</xdr:rowOff>
    </xdr:to>
    <xdr:sp macro="" textlink="">
      <xdr:nvSpPr>
        <xdr:cNvPr id="368" name="円/楕円 367"/>
        <xdr:cNvSpPr/>
      </xdr:nvSpPr>
      <xdr:spPr>
        <a:xfrm>
          <a:off x="10426700" y="96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51896</xdr:rowOff>
    </xdr:from>
    <xdr:ext cx="534377" cy="259045"/>
    <xdr:sp macro="" textlink="">
      <xdr:nvSpPr>
        <xdr:cNvPr id="369" name="農林水産業費該当値テキスト"/>
        <xdr:cNvSpPr txBox="1"/>
      </xdr:nvSpPr>
      <xdr:spPr>
        <a:xfrm>
          <a:off x="10528300" y="94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124892</xdr:rowOff>
    </xdr:from>
    <xdr:to>
      <xdr:col>14</xdr:col>
      <xdr:colOff>79375</xdr:colOff>
      <xdr:row>54</xdr:row>
      <xdr:rowOff>55042</xdr:rowOff>
    </xdr:to>
    <xdr:sp macro="" textlink="">
      <xdr:nvSpPr>
        <xdr:cNvPr id="370" name="円/楕円 369"/>
        <xdr:cNvSpPr/>
      </xdr:nvSpPr>
      <xdr:spPr>
        <a:xfrm>
          <a:off x="9588500" y="92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71569</xdr:rowOff>
    </xdr:from>
    <xdr:ext cx="534377" cy="259045"/>
    <xdr:sp macro="" textlink="">
      <xdr:nvSpPr>
        <xdr:cNvPr id="371" name="テキスト ボックス 370"/>
        <xdr:cNvSpPr txBox="1"/>
      </xdr:nvSpPr>
      <xdr:spPr>
        <a:xfrm>
          <a:off x="9372111" y="89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70,666</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103188</xdr:rowOff>
    </xdr:from>
    <xdr:to>
      <xdr:col>12</xdr:col>
      <xdr:colOff>561975</xdr:colOff>
      <xdr:row>52</xdr:row>
      <xdr:rowOff>33338</xdr:rowOff>
    </xdr:to>
    <xdr:sp macro="" textlink="">
      <xdr:nvSpPr>
        <xdr:cNvPr id="372" name="円/楕円 371"/>
        <xdr:cNvSpPr/>
      </xdr:nvSpPr>
      <xdr:spPr>
        <a:xfrm>
          <a:off x="8699500" y="88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49865</xdr:rowOff>
    </xdr:from>
    <xdr:ext cx="534377" cy="259045"/>
    <xdr:sp macro="" textlink="">
      <xdr:nvSpPr>
        <xdr:cNvPr id="373" name="テキスト ボックス 372"/>
        <xdr:cNvSpPr txBox="1"/>
      </xdr:nvSpPr>
      <xdr:spPr>
        <a:xfrm>
          <a:off x="8483111" y="862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99,375</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95974</xdr:rowOff>
    </xdr:from>
    <xdr:to>
      <xdr:col>11</xdr:col>
      <xdr:colOff>358775</xdr:colOff>
      <xdr:row>51</xdr:row>
      <xdr:rowOff>26124</xdr:rowOff>
    </xdr:to>
    <xdr:sp macro="" textlink="">
      <xdr:nvSpPr>
        <xdr:cNvPr id="374" name="円/楕円 373"/>
        <xdr:cNvSpPr/>
      </xdr:nvSpPr>
      <xdr:spPr>
        <a:xfrm>
          <a:off x="7810500" y="86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42651</xdr:rowOff>
    </xdr:from>
    <xdr:ext cx="599010" cy="259045"/>
    <xdr:sp macro="" textlink="">
      <xdr:nvSpPr>
        <xdr:cNvPr id="375" name="テキスト ボックス 374"/>
        <xdr:cNvSpPr txBox="1"/>
      </xdr:nvSpPr>
      <xdr:spPr>
        <a:xfrm>
          <a:off x="7561794" y="8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113,443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99847</xdr:rowOff>
    </xdr:from>
    <xdr:to>
      <xdr:col>10</xdr:col>
      <xdr:colOff>155575</xdr:colOff>
      <xdr:row>57</xdr:row>
      <xdr:rowOff>29997</xdr:rowOff>
    </xdr:to>
    <xdr:sp macro="" textlink="">
      <xdr:nvSpPr>
        <xdr:cNvPr id="376" name="円/楕円 375"/>
        <xdr:cNvSpPr/>
      </xdr:nvSpPr>
      <xdr:spPr>
        <a:xfrm>
          <a:off x="6921500" y="97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46524</xdr:rowOff>
    </xdr:from>
    <xdr:ext cx="534377" cy="259045"/>
    <xdr:sp macro="" textlink="">
      <xdr:nvSpPr>
        <xdr:cNvPr id="377" name="テキスト ボックス 376"/>
        <xdr:cNvSpPr txBox="1"/>
      </xdr:nvSpPr>
      <xdr:spPr>
        <a:xfrm>
          <a:off x="6705111" y="94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141725</xdr:rowOff>
    </xdr:from>
    <xdr:to>
      <xdr:col>15</xdr:col>
      <xdr:colOff>180975</xdr:colOff>
      <xdr:row>75</xdr:row>
      <xdr:rowOff>94698</xdr:rowOff>
    </xdr:to>
    <xdr:cxnSp macro="">
      <xdr:nvCxnSpPr>
        <xdr:cNvPr id="408" name="直線コネクタ 407"/>
        <xdr:cNvCxnSpPr/>
      </xdr:nvCxnSpPr>
      <xdr:spPr>
        <a:xfrm>
          <a:off x="9639300" y="12829025"/>
          <a:ext cx="8382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116219</xdr:rowOff>
    </xdr:from>
    <xdr:to>
      <xdr:col>14</xdr:col>
      <xdr:colOff>28575</xdr:colOff>
      <xdr:row>74</xdr:row>
      <xdr:rowOff>141725</xdr:rowOff>
    </xdr:to>
    <xdr:cxnSp macro="">
      <xdr:nvCxnSpPr>
        <xdr:cNvPr id="411" name="直線コネクタ 410"/>
        <xdr:cNvCxnSpPr/>
      </xdr:nvCxnSpPr>
      <xdr:spPr>
        <a:xfrm>
          <a:off x="8750300" y="12803519"/>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132759</xdr:rowOff>
    </xdr:from>
    <xdr:to>
      <xdr:col>14</xdr:col>
      <xdr:colOff>79375</xdr:colOff>
      <xdr:row>76</xdr:row>
      <xdr:rowOff>62908</xdr:rowOff>
    </xdr:to>
    <xdr:sp macro="" textlink="">
      <xdr:nvSpPr>
        <xdr:cNvPr id="412" name="フローチャート : 判断 411"/>
        <xdr:cNvSpPr/>
      </xdr:nvSpPr>
      <xdr:spPr>
        <a:xfrm>
          <a:off x="9588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54035</xdr:rowOff>
    </xdr:from>
    <xdr:ext cx="534377" cy="259045"/>
    <xdr:sp macro="" textlink="">
      <xdr:nvSpPr>
        <xdr:cNvPr id="413" name="テキスト ボックス 412"/>
        <xdr:cNvSpPr txBox="1"/>
      </xdr:nvSpPr>
      <xdr:spPr>
        <a:xfrm>
          <a:off x="9372111" y="130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116219</xdr:rowOff>
    </xdr:from>
    <xdr:to>
      <xdr:col>12</xdr:col>
      <xdr:colOff>511175</xdr:colOff>
      <xdr:row>75</xdr:row>
      <xdr:rowOff>35622</xdr:rowOff>
    </xdr:to>
    <xdr:cxnSp macro="">
      <xdr:nvCxnSpPr>
        <xdr:cNvPr id="414" name="直線コネクタ 413"/>
        <xdr:cNvCxnSpPr/>
      </xdr:nvCxnSpPr>
      <xdr:spPr>
        <a:xfrm flipV="1">
          <a:off x="7861300" y="12803519"/>
          <a:ext cx="889000" cy="9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35622</xdr:rowOff>
    </xdr:from>
    <xdr:to>
      <xdr:col>11</xdr:col>
      <xdr:colOff>307975</xdr:colOff>
      <xdr:row>75</xdr:row>
      <xdr:rowOff>41467</xdr:rowOff>
    </xdr:to>
    <xdr:cxnSp macro="">
      <xdr:nvCxnSpPr>
        <xdr:cNvPr id="417" name="直線コネクタ 416"/>
        <xdr:cNvCxnSpPr/>
      </xdr:nvCxnSpPr>
      <xdr:spPr>
        <a:xfrm flipV="1">
          <a:off x="6972300" y="12894372"/>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43898</xdr:rowOff>
    </xdr:from>
    <xdr:to>
      <xdr:col>15</xdr:col>
      <xdr:colOff>231775</xdr:colOff>
      <xdr:row>75</xdr:row>
      <xdr:rowOff>145498</xdr:rowOff>
    </xdr:to>
    <xdr:sp macro="" textlink="">
      <xdr:nvSpPr>
        <xdr:cNvPr id="427" name="円/楕円 426"/>
        <xdr:cNvSpPr/>
      </xdr:nvSpPr>
      <xdr:spPr>
        <a:xfrm>
          <a:off x="10426700" y="129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66775</xdr:rowOff>
    </xdr:from>
    <xdr:ext cx="534377" cy="259045"/>
    <xdr:sp macro="" textlink="">
      <xdr:nvSpPr>
        <xdr:cNvPr id="428" name="商工費該当値テキスト"/>
        <xdr:cNvSpPr txBox="1"/>
      </xdr:nvSpPr>
      <xdr:spPr>
        <a:xfrm>
          <a:off x="10528300" y="1275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90925</xdr:rowOff>
    </xdr:from>
    <xdr:to>
      <xdr:col>14</xdr:col>
      <xdr:colOff>79375</xdr:colOff>
      <xdr:row>75</xdr:row>
      <xdr:rowOff>21075</xdr:rowOff>
    </xdr:to>
    <xdr:sp macro="" textlink="">
      <xdr:nvSpPr>
        <xdr:cNvPr id="429" name="円/楕円 428"/>
        <xdr:cNvSpPr/>
      </xdr:nvSpPr>
      <xdr:spPr>
        <a:xfrm>
          <a:off x="9588500" y="127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37602</xdr:rowOff>
    </xdr:from>
    <xdr:ext cx="534377" cy="259045"/>
    <xdr:sp macro="" textlink="">
      <xdr:nvSpPr>
        <xdr:cNvPr id="430" name="テキスト ボックス 429"/>
        <xdr:cNvSpPr txBox="1"/>
      </xdr:nvSpPr>
      <xdr:spPr>
        <a:xfrm>
          <a:off x="9372111" y="1255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65419</xdr:rowOff>
    </xdr:from>
    <xdr:to>
      <xdr:col>12</xdr:col>
      <xdr:colOff>561975</xdr:colOff>
      <xdr:row>74</xdr:row>
      <xdr:rowOff>167019</xdr:rowOff>
    </xdr:to>
    <xdr:sp macro="" textlink="">
      <xdr:nvSpPr>
        <xdr:cNvPr id="431" name="円/楕円 430"/>
        <xdr:cNvSpPr/>
      </xdr:nvSpPr>
      <xdr:spPr>
        <a:xfrm>
          <a:off x="8699500" y="127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12096</xdr:rowOff>
    </xdr:from>
    <xdr:ext cx="534377" cy="259045"/>
    <xdr:sp macro="" textlink="">
      <xdr:nvSpPr>
        <xdr:cNvPr id="432" name="テキスト ボックス 431"/>
        <xdr:cNvSpPr txBox="1"/>
      </xdr:nvSpPr>
      <xdr:spPr>
        <a:xfrm>
          <a:off x="8483111" y="1252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156272</xdr:rowOff>
    </xdr:from>
    <xdr:to>
      <xdr:col>11</xdr:col>
      <xdr:colOff>358775</xdr:colOff>
      <xdr:row>75</xdr:row>
      <xdr:rowOff>86422</xdr:rowOff>
    </xdr:to>
    <xdr:sp macro="" textlink="">
      <xdr:nvSpPr>
        <xdr:cNvPr id="433" name="円/楕円 432"/>
        <xdr:cNvSpPr/>
      </xdr:nvSpPr>
      <xdr:spPr>
        <a:xfrm>
          <a:off x="7810500" y="128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102949</xdr:rowOff>
    </xdr:from>
    <xdr:ext cx="534377" cy="259045"/>
    <xdr:sp macro="" textlink="">
      <xdr:nvSpPr>
        <xdr:cNvPr id="434" name="テキスト ボックス 433"/>
        <xdr:cNvSpPr txBox="1"/>
      </xdr:nvSpPr>
      <xdr:spPr>
        <a:xfrm>
          <a:off x="7594111" y="126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22,937</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162117</xdr:rowOff>
    </xdr:from>
    <xdr:to>
      <xdr:col>10</xdr:col>
      <xdr:colOff>155575</xdr:colOff>
      <xdr:row>75</xdr:row>
      <xdr:rowOff>92267</xdr:rowOff>
    </xdr:to>
    <xdr:sp macro="" textlink="">
      <xdr:nvSpPr>
        <xdr:cNvPr id="435" name="円/楕円 434"/>
        <xdr:cNvSpPr/>
      </xdr:nvSpPr>
      <xdr:spPr>
        <a:xfrm>
          <a:off x="6921500" y="128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108794</xdr:rowOff>
    </xdr:from>
    <xdr:ext cx="534377" cy="259045"/>
    <xdr:sp macro="" textlink="">
      <xdr:nvSpPr>
        <xdr:cNvPr id="436" name="テキスト ボックス 435"/>
        <xdr:cNvSpPr txBox="1"/>
      </xdr:nvSpPr>
      <xdr:spPr>
        <a:xfrm>
          <a:off x="6705111" y="1262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104296</xdr:rowOff>
    </xdr:from>
    <xdr:to>
      <xdr:col>15</xdr:col>
      <xdr:colOff>180975</xdr:colOff>
      <xdr:row>95</xdr:row>
      <xdr:rowOff>148090</xdr:rowOff>
    </xdr:to>
    <xdr:cxnSp macro="">
      <xdr:nvCxnSpPr>
        <xdr:cNvPr id="467" name="直線コネクタ 466"/>
        <xdr:cNvCxnSpPr/>
      </xdr:nvCxnSpPr>
      <xdr:spPr>
        <a:xfrm flipV="1">
          <a:off x="9639300" y="16392046"/>
          <a:ext cx="838200" cy="4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148090</xdr:rowOff>
    </xdr:from>
    <xdr:to>
      <xdr:col>14</xdr:col>
      <xdr:colOff>28575</xdr:colOff>
      <xdr:row>95</xdr:row>
      <xdr:rowOff>149120</xdr:rowOff>
    </xdr:to>
    <xdr:cxnSp macro="">
      <xdr:nvCxnSpPr>
        <xdr:cNvPr id="470" name="直線コネクタ 469"/>
        <xdr:cNvCxnSpPr/>
      </xdr:nvCxnSpPr>
      <xdr:spPr>
        <a:xfrm flipV="1">
          <a:off x="8750300" y="16435840"/>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134703</xdr:rowOff>
    </xdr:from>
    <xdr:to>
      <xdr:col>14</xdr:col>
      <xdr:colOff>79375</xdr:colOff>
      <xdr:row>99</xdr:row>
      <xdr:rowOff>64853</xdr:rowOff>
    </xdr:to>
    <xdr:sp macro="" textlink="">
      <xdr:nvSpPr>
        <xdr:cNvPr id="471" name="フローチャート : 判断 470"/>
        <xdr:cNvSpPr/>
      </xdr:nvSpPr>
      <xdr:spPr>
        <a:xfrm>
          <a:off x="9588500" y="1693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55980</xdr:rowOff>
    </xdr:from>
    <xdr:ext cx="534377" cy="259045"/>
    <xdr:sp macro="" textlink="">
      <xdr:nvSpPr>
        <xdr:cNvPr id="472" name="テキスト ボックス 471"/>
        <xdr:cNvSpPr txBox="1"/>
      </xdr:nvSpPr>
      <xdr:spPr>
        <a:xfrm>
          <a:off x="9372111" y="170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149120</xdr:rowOff>
    </xdr:from>
    <xdr:to>
      <xdr:col>12</xdr:col>
      <xdr:colOff>511175</xdr:colOff>
      <xdr:row>97</xdr:row>
      <xdr:rowOff>113774</xdr:rowOff>
    </xdr:to>
    <xdr:cxnSp macro="">
      <xdr:nvCxnSpPr>
        <xdr:cNvPr id="473" name="直線コネクタ 472"/>
        <xdr:cNvCxnSpPr/>
      </xdr:nvCxnSpPr>
      <xdr:spPr>
        <a:xfrm flipV="1">
          <a:off x="7861300" y="16436870"/>
          <a:ext cx="889000" cy="30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5" name="テキスト ボックス 474"/>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113774</xdr:rowOff>
    </xdr:from>
    <xdr:to>
      <xdr:col>11</xdr:col>
      <xdr:colOff>307975</xdr:colOff>
      <xdr:row>98</xdr:row>
      <xdr:rowOff>146807</xdr:rowOff>
    </xdr:to>
    <xdr:cxnSp macro="">
      <xdr:nvCxnSpPr>
        <xdr:cNvPr id="476" name="直線コネクタ 475"/>
        <xdr:cNvCxnSpPr/>
      </xdr:nvCxnSpPr>
      <xdr:spPr>
        <a:xfrm flipV="1">
          <a:off x="6972300" y="16744424"/>
          <a:ext cx="889000" cy="20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53496</xdr:rowOff>
    </xdr:from>
    <xdr:to>
      <xdr:col>15</xdr:col>
      <xdr:colOff>231775</xdr:colOff>
      <xdr:row>95</xdr:row>
      <xdr:rowOff>155096</xdr:rowOff>
    </xdr:to>
    <xdr:sp macro="" textlink="">
      <xdr:nvSpPr>
        <xdr:cNvPr id="486" name="円/楕円 485"/>
        <xdr:cNvSpPr/>
      </xdr:nvSpPr>
      <xdr:spPr>
        <a:xfrm>
          <a:off x="10426700" y="163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76373</xdr:rowOff>
    </xdr:from>
    <xdr:ext cx="599010" cy="259045"/>
    <xdr:sp macro="" textlink="">
      <xdr:nvSpPr>
        <xdr:cNvPr id="487" name="土木費該当値テキスト"/>
        <xdr:cNvSpPr txBox="1"/>
      </xdr:nvSpPr>
      <xdr:spPr>
        <a:xfrm>
          <a:off x="10528300" y="1619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416,682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97290</xdr:rowOff>
    </xdr:from>
    <xdr:to>
      <xdr:col>14</xdr:col>
      <xdr:colOff>79375</xdr:colOff>
      <xdr:row>96</xdr:row>
      <xdr:rowOff>27440</xdr:rowOff>
    </xdr:to>
    <xdr:sp macro="" textlink="">
      <xdr:nvSpPr>
        <xdr:cNvPr id="488" name="円/楕円 487"/>
        <xdr:cNvSpPr/>
      </xdr:nvSpPr>
      <xdr:spPr>
        <a:xfrm>
          <a:off x="9588500" y="163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43967</xdr:rowOff>
    </xdr:from>
    <xdr:ext cx="599010" cy="259045"/>
    <xdr:sp macro="" textlink="">
      <xdr:nvSpPr>
        <xdr:cNvPr id="489" name="テキスト ボックス 488"/>
        <xdr:cNvSpPr txBox="1"/>
      </xdr:nvSpPr>
      <xdr:spPr>
        <a:xfrm>
          <a:off x="9339794" y="161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389,862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98320</xdr:rowOff>
    </xdr:from>
    <xdr:to>
      <xdr:col>12</xdr:col>
      <xdr:colOff>561975</xdr:colOff>
      <xdr:row>96</xdr:row>
      <xdr:rowOff>28470</xdr:rowOff>
    </xdr:to>
    <xdr:sp macro="" textlink="">
      <xdr:nvSpPr>
        <xdr:cNvPr id="490" name="円/楕円 489"/>
        <xdr:cNvSpPr/>
      </xdr:nvSpPr>
      <xdr:spPr>
        <a:xfrm>
          <a:off x="8699500" y="163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44997</xdr:rowOff>
    </xdr:from>
    <xdr:ext cx="599010" cy="259045"/>
    <xdr:sp macro="" textlink="">
      <xdr:nvSpPr>
        <xdr:cNvPr id="491" name="テキスト ボックス 490"/>
        <xdr:cNvSpPr txBox="1"/>
      </xdr:nvSpPr>
      <xdr:spPr>
        <a:xfrm>
          <a:off x="8450794" y="1616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389,231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62974</xdr:rowOff>
    </xdr:from>
    <xdr:to>
      <xdr:col>11</xdr:col>
      <xdr:colOff>358775</xdr:colOff>
      <xdr:row>97</xdr:row>
      <xdr:rowOff>164574</xdr:rowOff>
    </xdr:to>
    <xdr:sp macro="" textlink="">
      <xdr:nvSpPr>
        <xdr:cNvPr id="492" name="円/楕円 491"/>
        <xdr:cNvSpPr/>
      </xdr:nvSpPr>
      <xdr:spPr>
        <a:xfrm>
          <a:off x="7810500" y="166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9651</xdr:rowOff>
    </xdr:from>
    <xdr:ext cx="599010" cy="259045"/>
    <xdr:sp macro="" textlink="">
      <xdr:nvSpPr>
        <xdr:cNvPr id="493" name="テキスト ボックス 492"/>
        <xdr:cNvSpPr txBox="1"/>
      </xdr:nvSpPr>
      <xdr:spPr>
        <a:xfrm>
          <a:off x="7561794" y="1646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200,877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96007</xdr:rowOff>
    </xdr:from>
    <xdr:to>
      <xdr:col>10</xdr:col>
      <xdr:colOff>155575</xdr:colOff>
      <xdr:row>99</xdr:row>
      <xdr:rowOff>26157</xdr:rowOff>
    </xdr:to>
    <xdr:sp macro="" textlink="">
      <xdr:nvSpPr>
        <xdr:cNvPr id="494" name="円/楕円 493"/>
        <xdr:cNvSpPr/>
      </xdr:nvSpPr>
      <xdr:spPr>
        <a:xfrm>
          <a:off x="6921500" y="168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42684</xdr:rowOff>
    </xdr:from>
    <xdr:ext cx="534377" cy="259045"/>
    <xdr:sp macro="" textlink="">
      <xdr:nvSpPr>
        <xdr:cNvPr id="495" name="テキスト ボックス 494"/>
        <xdr:cNvSpPr txBox="1"/>
      </xdr:nvSpPr>
      <xdr:spPr>
        <a:xfrm>
          <a:off x="6705111" y="166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68110</xdr:rowOff>
    </xdr:from>
    <xdr:to>
      <xdr:col>23</xdr:col>
      <xdr:colOff>517525</xdr:colOff>
      <xdr:row>35</xdr:row>
      <xdr:rowOff>80264</xdr:rowOff>
    </xdr:to>
    <xdr:cxnSp macro="">
      <xdr:nvCxnSpPr>
        <xdr:cNvPr id="524" name="直線コネクタ 523"/>
        <xdr:cNvCxnSpPr/>
      </xdr:nvCxnSpPr>
      <xdr:spPr>
        <a:xfrm flipV="1">
          <a:off x="15481300" y="5211610"/>
          <a:ext cx="838200" cy="86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80264</xdr:rowOff>
    </xdr:from>
    <xdr:to>
      <xdr:col>22</xdr:col>
      <xdr:colOff>365125</xdr:colOff>
      <xdr:row>36</xdr:row>
      <xdr:rowOff>23724</xdr:rowOff>
    </xdr:to>
    <xdr:cxnSp macro="">
      <xdr:nvCxnSpPr>
        <xdr:cNvPr id="527" name="直線コネクタ 526"/>
        <xdr:cNvCxnSpPr/>
      </xdr:nvCxnSpPr>
      <xdr:spPr>
        <a:xfrm flipV="1">
          <a:off x="14592300" y="6081014"/>
          <a:ext cx="889000" cy="1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40094</xdr:rowOff>
    </xdr:from>
    <xdr:to>
      <xdr:col>22</xdr:col>
      <xdr:colOff>415925</xdr:colOff>
      <xdr:row>36</xdr:row>
      <xdr:rowOff>141694</xdr:rowOff>
    </xdr:to>
    <xdr:sp macro="" textlink="">
      <xdr:nvSpPr>
        <xdr:cNvPr id="528" name="フローチャート : 判断 527"/>
        <xdr:cNvSpPr/>
      </xdr:nvSpPr>
      <xdr:spPr>
        <a:xfrm>
          <a:off x="15430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132821</xdr:rowOff>
    </xdr:from>
    <xdr:ext cx="534377" cy="259045"/>
    <xdr:sp macro="" textlink="">
      <xdr:nvSpPr>
        <xdr:cNvPr id="529" name="テキスト ボックス 528"/>
        <xdr:cNvSpPr txBox="1"/>
      </xdr:nvSpPr>
      <xdr:spPr>
        <a:xfrm>
          <a:off x="15214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23724</xdr:rowOff>
    </xdr:from>
    <xdr:to>
      <xdr:col>21</xdr:col>
      <xdr:colOff>161925</xdr:colOff>
      <xdr:row>36</xdr:row>
      <xdr:rowOff>104172</xdr:rowOff>
    </xdr:to>
    <xdr:cxnSp macro="">
      <xdr:nvCxnSpPr>
        <xdr:cNvPr id="530" name="直線コネクタ 529"/>
        <xdr:cNvCxnSpPr/>
      </xdr:nvCxnSpPr>
      <xdr:spPr>
        <a:xfrm flipV="1">
          <a:off x="13703300" y="6195924"/>
          <a:ext cx="889000" cy="8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125906</xdr:rowOff>
    </xdr:from>
    <xdr:ext cx="534377" cy="259045"/>
    <xdr:sp macro="" textlink="">
      <xdr:nvSpPr>
        <xdr:cNvPr id="532" name="テキスト ボックス 531"/>
        <xdr:cNvSpPr txBox="1"/>
      </xdr:nvSpPr>
      <xdr:spPr>
        <a:xfrm>
          <a:off x="14325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86360</xdr:rowOff>
    </xdr:from>
    <xdr:to>
      <xdr:col>19</xdr:col>
      <xdr:colOff>644525</xdr:colOff>
      <xdr:row>36</xdr:row>
      <xdr:rowOff>104172</xdr:rowOff>
    </xdr:to>
    <xdr:cxnSp macro="">
      <xdr:nvCxnSpPr>
        <xdr:cNvPr id="533" name="直線コネクタ 532"/>
        <xdr:cNvCxnSpPr/>
      </xdr:nvCxnSpPr>
      <xdr:spPr>
        <a:xfrm>
          <a:off x="12814300" y="6087110"/>
          <a:ext cx="889000" cy="18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12025</xdr:rowOff>
    </xdr:from>
    <xdr:ext cx="534377" cy="259045"/>
    <xdr:sp macro="" textlink="">
      <xdr:nvSpPr>
        <xdr:cNvPr id="537" name="テキスト ボックス 536"/>
        <xdr:cNvSpPr txBox="1"/>
      </xdr:nvSpPr>
      <xdr:spPr>
        <a:xfrm>
          <a:off x="12547111" y="63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17310</xdr:rowOff>
    </xdr:from>
    <xdr:to>
      <xdr:col>23</xdr:col>
      <xdr:colOff>568325</xdr:colOff>
      <xdr:row>30</xdr:row>
      <xdr:rowOff>118910</xdr:rowOff>
    </xdr:to>
    <xdr:sp macro="" textlink="">
      <xdr:nvSpPr>
        <xdr:cNvPr id="543" name="円/楕円 542"/>
        <xdr:cNvSpPr/>
      </xdr:nvSpPr>
      <xdr:spPr>
        <a:xfrm>
          <a:off x="16268700" y="516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141787</xdr:rowOff>
    </xdr:from>
    <xdr:ext cx="534377" cy="259045"/>
    <xdr:sp macro="" textlink="">
      <xdr:nvSpPr>
        <xdr:cNvPr id="544" name="消防費該当値テキスト"/>
        <xdr:cNvSpPr txBox="1"/>
      </xdr:nvSpPr>
      <xdr:spPr>
        <a:xfrm>
          <a:off x="16370300" y="51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79,758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29464</xdr:rowOff>
    </xdr:from>
    <xdr:to>
      <xdr:col>22</xdr:col>
      <xdr:colOff>415925</xdr:colOff>
      <xdr:row>35</xdr:row>
      <xdr:rowOff>131064</xdr:rowOff>
    </xdr:to>
    <xdr:sp macro="" textlink="">
      <xdr:nvSpPr>
        <xdr:cNvPr id="545" name="円/楕円 544"/>
        <xdr:cNvSpPr/>
      </xdr:nvSpPr>
      <xdr:spPr>
        <a:xfrm>
          <a:off x="15430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147591</xdr:rowOff>
    </xdr:from>
    <xdr:ext cx="534377" cy="259045"/>
    <xdr:sp macro="" textlink="">
      <xdr:nvSpPr>
        <xdr:cNvPr id="546" name="テキスト ボックス 545"/>
        <xdr:cNvSpPr txBox="1"/>
      </xdr:nvSpPr>
      <xdr:spPr>
        <a:xfrm>
          <a:off x="15214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144374</xdr:rowOff>
    </xdr:from>
    <xdr:to>
      <xdr:col>21</xdr:col>
      <xdr:colOff>212725</xdr:colOff>
      <xdr:row>36</xdr:row>
      <xdr:rowOff>74524</xdr:rowOff>
    </xdr:to>
    <xdr:sp macro="" textlink="">
      <xdr:nvSpPr>
        <xdr:cNvPr id="547" name="円/楕円 546"/>
        <xdr:cNvSpPr/>
      </xdr:nvSpPr>
      <xdr:spPr>
        <a:xfrm>
          <a:off x="14541500" y="61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91051</xdr:rowOff>
    </xdr:from>
    <xdr:ext cx="534377" cy="259045"/>
    <xdr:sp macro="" textlink="">
      <xdr:nvSpPr>
        <xdr:cNvPr id="548" name="テキスト ボックス 547"/>
        <xdr:cNvSpPr txBox="1"/>
      </xdr:nvSpPr>
      <xdr:spPr>
        <a:xfrm>
          <a:off x="14325111" y="59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53372</xdr:rowOff>
    </xdr:from>
    <xdr:to>
      <xdr:col>20</xdr:col>
      <xdr:colOff>9525</xdr:colOff>
      <xdr:row>36</xdr:row>
      <xdr:rowOff>154972</xdr:rowOff>
    </xdr:to>
    <xdr:sp macro="" textlink="">
      <xdr:nvSpPr>
        <xdr:cNvPr id="549" name="円/楕円 548"/>
        <xdr:cNvSpPr/>
      </xdr:nvSpPr>
      <xdr:spPr>
        <a:xfrm>
          <a:off x="13652500" y="62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146099</xdr:rowOff>
    </xdr:from>
    <xdr:ext cx="534377" cy="259045"/>
    <xdr:sp macro="" textlink="">
      <xdr:nvSpPr>
        <xdr:cNvPr id="550" name="テキスト ボックス 549"/>
        <xdr:cNvSpPr txBox="1"/>
      </xdr:nvSpPr>
      <xdr:spPr>
        <a:xfrm>
          <a:off x="13436111" y="63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35560</xdr:rowOff>
    </xdr:from>
    <xdr:to>
      <xdr:col>18</xdr:col>
      <xdr:colOff>492125</xdr:colOff>
      <xdr:row>35</xdr:row>
      <xdr:rowOff>137160</xdr:rowOff>
    </xdr:to>
    <xdr:sp macro="" textlink="">
      <xdr:nvSpPr>
        <xdr:cNvPr id="551" name="円/楕円 550"/>
        <xdr:cNvSpPr/>
      </xdr:nvSpPr>
      <xdr:spPr>
        <a:xfrm>
          <a:off x="12763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153687</xdr:rowOff>
    </xdr:from>
    <xdr:ext cx="534377" cy="259045"/>
    <xdr:sp macro="" textlink="">
      <xdr:nvSpPr>
        <xdr:cNvPr id="552" name="テキスト ボックス 551"/>
        <xdr:cNvSpPr txBox="1"/>
      </xdr:nvSpPr>
      <xdr:spPr>
        <a:xfrm>
          <a:off x="12547111" y="58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104396</xdr:rowOff>
    </xdr:from>
    <xdr:to>
      <xdr:col>23</xdr:col>
      <xdr:colOff>517525</xdr:colOff>
      <xdr:row>53</xdr:row>
      <xdr:rowOff>22271</xdr:rowOff>
    </xdr:to>
    <xdr:cxnSp macro="">
      <xdr:nvCxnSpPr>
        <xdr:cNvPr id="586" name="直線コネクタ 585"/>
        <xdr:cNvCxnSpPr/>
      </xdr:nvCxnSpPr>
      <xdr:spPr>
        <a:xfrm flipV="1">
          <a:off x="15481300" y="9019796"/>
          <a:ext cx="838200" cy="8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22271</xdr:rowOff>
    </xdr:from>
    <xdr:to>
      <xdr:col>22</xdr:col>
      <xdr:colOff>365125</xdr:colOff>
      <xdr:row>55</xdr:row>
      <xdr:rowOff>104053</xdr:rowOff>
    </xdr:to>
    <xdr:cxnSp macro="">
      <xdr:nvCxnSpPr>
        <xdr:cNvPr id="589" name="直線コネクタ 588"/>
        <xdr:cNvCxnSpPr/>
      </xdr:nvCxnSpPr>
      <xdr:spPr>
        <a:xfrm flipV="1">
          <a:off x="14592300" y="9109121"/>
          <a:ext cx="889000" cy="4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28921</xdr:rowOff>
    </xdr:from>
    <xdr:to>
      <xdr:col>22</xdr:col>
      <xdr:colOff>415925</xdr:colOff>
      <xdr:row>56</xdr:row>
      <xdr:rowOff>130521</xdr:rowOff>
    </xdr:to>
    <xdr:sp macro="" textlink="">
      <xdr:nvSpPr>
        <xdr:cNvPr id="590" name="フローチャート : 判断 589"/>
        <xdr:cNvSpPr/>
      </xdr:nvSpPr>
      <xdr:spPr>
        <a:xfrm>
          <a:off x="15430500" y="963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121648</xdr:rowOff>
    </xdr:from>
    <xdr:ext cx="534377" cy="259045"/>
    <xdr:sp macro="" textlink="">
      <xdr:nvSpPr>
        <xdr:cNvPr id="591" name="テキスト ボックス 590"/>
        <xdr:cNvSpPr txBox="1"/>
      </xdr:nvSpPr>
      <xdr:spPr>
        <a:xfrm>
          <a:off x="15214111" y="972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44659</xdr:rowOff>
    </xdr:from>
    <xdr:to>
      <xdr:col>21</xdr:col>
      <xdr:colOff>161925</xdr:colOff>
      <xdr:row>55</xdr:row>
      <xdr:rowOff>104053</xdr:rowOff>
    </xdr:to>
    <xdr:cxnSp macro="">
      <xdr:nvCxnSpPr>
        <xdr:cNvPr id="592" name="直線コネクタ 591"/>
        <xdr:cNvCxnSpPr/>
      </xdr:nvCxnSpPr>
      <xdr:spPr>
        <a:xfrm>
          <a:off x="13703300" y="9474409"/>
          <a:ext cx="889000" cy="5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4" name="テキスト ボックス 593"/>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44659</xdr:rowOff>
    </xdr:from>
    <xdr:to>
      <xdr:col>19</xdr:col>
      <xdr:colOff>644525</xdr:colOff>
      <xdr:row>58</xdr:row>
      <xdr:rowOff>14256</xdr:rowOff>
    </xdr:to>
    <xdr:cxnSp macro="">
      <xdr:nvCxnSpPr>
        <xdr:cNvPr id="595" name="直線コネクタ 594"/>
        <xdr:cNvCxnSpPr/>
      </xdr:nvCxnSpPr>
      <xdr:spPr>
        <a:xfrm flipV="1">
          <a:off x="12814300" y="9474409"/>
          <a:ext cx="889000" cy="4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53596</xdr:rowOff>
    </xdr:from>
    <xdr:to>
      <xdr:col>23</xdr:col>
      <xdr:colOff>568325</xdr:colOff>
      <xdr:row>52</xdr:row>
      <xdr:rowOff>155196</xdr:rowOff>
    </xdr:to>
    <xdr:sp macro="" textlink="">
      <xdr:nvSpPr>
        <xdr:cNvPr id="605" name="円/楕円 604"/>
        <xdr:cNvSpPr/>
      </xdr:nvSpPr>
      <xdr:spPr>
        <a:xfrm>
          <a:off x="16268700" y="89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76473</xdr:rowOff>
    </xdr:from>
    <xdr:ext cx="599010" cy="259045"/>
    <xdr:sp macro="" textlink="">
      <xdr:nvSpPr>
        <xdr:cNvPr id="606" name="教育費該当値テキスト"/>
        <xdr:cNvSpPr txBox="1"/>
      </xdr:nvSpPr>
      <xdr:spPr>
        <a:xfrm>
          <a:off x="16370300" y="882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106,471</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142921</xdr:rowOff>
    </xdr:from>
    <xdr:to>
      <xdr:col>22</xdr:col>
      <xdr:colOff>415925</xdr:colOff>
      <xdr:row>53</xdr:row>
      <xdr:rowOff>73071</xdr:rowOff>
    </xdr:to>
    <xdr:sp macro="" textlink="">
      <xdr:nvSpPr>
        <xdr:cNvPr id="607" name="円/楕円 606"/>
        <xdr:cNvSpPr/>
      </xdr:nvSpPr>
      <xdr:spPr>
        <a:xfrm>
          <a:off x="15430500" y="90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89598</xdr:rowOff>
    </xdr:from>
    <xdr:ext cx="599010" cy="259045"/>
    <xdr:sp macro="" textlink="">
      <xdr:nvSpPr>
        <xdr:cNvPr id="608" name="テキスト ボックス 607"/>
        <xdr:cNvSpPr txBox="1"/>
      </xdr:nvSpPr>
      <xdr:spPr>
        <a:xfrm>
          <a:off x="15181794" y="883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53253</xdr:rowOff>
    </xdr:from>
    <xdr:to>
      <xdr:col>21</xdr:col>
      <xdr:colOff>212725</xdr:colOff>
      <xdr:row>55</xdr:row>
      <xdr:rowOff>154853</xdr:rowOff>
    </xdr:to>
    <xdr:sp macro="" textlink="">
      <xdr:nvSpPr>
        <xdr:cNvPr id="609" name="円/楕円 608"/>
        <xdr:cNvSpPr/>
      </xdr:nvSpPr>
      <xdr:spPr>
        <a:xfrm>
          <a:off x="14541500" y="94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171380</xdr:rowOff>
    </xdr:from>
    <xdr:ext cx="534377" cy="259045"/>
    <xdr:sp macro="" textlink="">
      <xdr:nvSpPr>
        <xdr:cNvPr id="610" name="テキスト ボックス 609"/>
        <xdr:cNvSpPr txBox="1"/>
      </xdr:nvSpPr>
      <xdr:spPr>
        <a:xfrm>
          <a:off x="14325111" y="925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165309</xdr:rowOff>
    </xdr:from>
    <xdr:to>
      <xdr:col>20</xdr:col>
      <xdr:colOff>9525</xdr:colOff>
      <xdr:row>55</xdr:row>
      <xdr:rowOff>95459</xdr:rowOff>
    </xdr:to>
    <xdr:sp macro="" textlink="">
      <xdr:nvSpPr>
        <xdr:cNvPr id="611" name="円/楕円 610"/>
        <xdr:cNvSpPr/>
      </xdr:nvSpPr>
      <xdr:spPr>
        <a:xfrm>
          <a:off x="13652500" y="94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111986</xdr:rowOff>
    </xdr:from>
    <xdr:ext cx="534377" cy="259045"/>
    <xdr:sp macro="" textlink="">
      <xdr:nvSpPr>
        <xdr:cNvPr id="612" name="テキスト ボックス 611"/>
        <xdr:cNvSpPr txBox="1"/>
      </xdr:nvSpPr>
      <xdr:spPr>
        <a:xfrm>
          <a:off x="13436111" y="9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134906</xdr:rowOff>
    </xdr:from>
    <xdr:to>
      <xdr:col>18</xdr:col>
      <xdr:colOff>492125</xdr:colOff>
      <xdr:row>58</xdr:row>
      <xdr:rowOff>65056</xdr:rowOff>
    </xdr:to>
    <xdr:sp macro="" textlink="">
      <xdr:nvSpPr>
        <xdr:cNvPr id="613" name="円/楕円 612"/>
        <xdr:cNvSpPr/>
      </xdr:nvSpPr>
      <xdr:spPr>
        <a:xfrm>
          <a:off x="12763500" y="99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56183</xdr:rowOff>
    </xdr:from>
    <xdr:ext cx="534377" cy="259045"/>
    <xdr:sp macro="" textlink="">
      <xdr:nvSpPr>
        <xdr:cNvPr id="614" name="テキスト ボックス 613"/>
        <xdr:cNvSpPr txBox="1"/>
      </xdr:nvSpPr>
      <xdr:spPr>
        <a:xfrm>
          <a:off x="12547111" y="100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141098</xdr:rowOff>
    </xdr:from>
    <xdr:to>
      <xdr:col>23</xdr:col>
      <xdr:colOff>517525</xdr:colOff>
      <xdr:row>74</xdr:row>
      <xdr:rowOff>77449</xdr:rowOff>
    </xdr:to>
    <xdr:cxnSp macro="">
      <xdr:nvCxnSpPr>
        <xdr:cNvPr id="643" name="直線コネクタ 642"/>
        <xdr:cNvCxnSpPr/>
      </xdr:nvCxnSpPr>
      <xdr:spPr>
        <a:xfrm>
          <a:off x="15481300" y="12656948"/>
          <a:ext cx="838200" cy="10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4" name="災害復旧費平均値テキスト"/>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141098</xdr:rowOff>
    </xdr:from>
    <xdr:to>
      <xdr:col>22</xdr:col>
      <xdr:colOff>365125</xdr:colOff>
      <xdr:row>74</xdr:row>
      <xdr:rowOff>71093</xdr:rowOff>
    </xdr:to>
    <xdr:cxnSp macro="">
      <xdr:nvCxnSpPr>
        <xdr:cNvPr id="646" name="直線コネクタ 645"/>
        <xdr:cNvCxnSpPr/>
      </xdr:nvCxnSpPr>
      <xdr:spPr>
        <a:xfrm flipV="1">
          <a:off x="14592300" y="12656948"/>
          <a:ext cx="889000" cy="10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146176</xdr:rowOff>
    </xdr:from>
    <xdr:to>
      <xdr:col>22</xdr:col>
      <xdr:colOff>415925</xdr:colOff>
      <xdr:row>79</xdr:row>
      <xdr:rowOff>76326</xdr:rowOff>
    </xdr:to>
    <xdr:sp macro="" textlink="">
      <xdr:nvSpPr>
        <xdr:cNvPr id="647" name="フローチャート : 判断 646"/>
        <xdr:cNvSpPr/>
      </xdr:nvSpPr>
      <xdr:spPr>
        <a:xfrm>
          <a:off x="15430500" y="1351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67453</xdr:rowOff>
    </xdr:from>
    <xdr:ext cx="469744" cy="259045"/>
    <xdr:sp macro="" textlink="">
      <xdr:nvSpPr>
        <xdr:cNvPr id="648" name="テキスト ボックス 647"/>
        <xdr:cNvSpPr txBox="1"/>
      </xdr:nvSpPr>
      <xdr:spPr>
        <a:xfrm>
          <a:off x="15246427" y="1361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83632</xdr:rowOff>
    </xdr:from>
    <xdr:to>
      <xdr:col>21</xdr:col>
      <xdr:colOff>161925</xdr:colOff>
      <xdr:row>74</xdr:row>
      <xdr:rowOff>71093</xdr:rowOff>
    </xdr:to>
    <xdr:cxnSp macro="">
      <xdr:nvCxnSpPr>
        <xdr:cNvPr id="649" name="直線コネクタ 648"/>
        <xdr:cNvCxnSpPr/>
      </xdr:nvCxnSpPr>
      <xdr:spPr>
        <a:xfrm>
          <a:off x="13703300" y="12428032"/>
          <a:ext cx="889000" cy="33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55473</xdr:rowOff>
    </xdr:from>
    <xdr:ext cx="469744" cy="259045"/>
    <xdr:sp macro="" textlink="">
      <xdr:nvSpPr>
        <xdr:cNvPr id="651" name="テキスト ボックス 650"/>
        <xdr:cNvSpPr txBox="1"/>
      </xdr:nvSpPr>
      <xdr:spPr>
        <a:xfrm>
          <a:off x="14357427" y="136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45086</xdr:rowOff>
    </xdr:from>
    <xdr:to>
      <xdr:col>19</xdr:col>
      <xdr:colOff>644525</xdr:colOff>
      <xdr:row>72</xdr:row>
      <xdr:rowOff>83632</xdr:rowOff>
    </xdr:to>
    <xdr:cxnSp macro="">
      <xdr:nvCxnSpPr>
        <xdr:cNvPr id="652" name="直線コネクタ 651"/>
        <xdr:cNvCxnSpPr/>
      </xdr:nvCxnSpPr>
      <xdr:spPr>
        <a:xfrm>
          <a:off x="12814300" y="12389486"/>
          <a:ext cx="8890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56244</xdr:rowOff>
    </xdr:from>
    <xdr:ext cx="469744" cy="259045"/>
    <xdr:sp macro="" textlink="">
      <xdr:nvSpPr>
        <xdr:cNvPr id="654" name="テキスト ボックス 653"/>
        <xdr:cNvSpPr txBox="1"/>
      </xdr:nvSpPr>
      <xdr:spPr>
        <a:xfrm>
          <a:off x="13468427" y="1360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43687</xdr:rowOff>
    </xdr:from>
    <xdr:ext cx="534377" cy="259045"/>
    <xdr:sp macro="" textlink="">
      <xdr:nvSpPr>
        <xdr:cNvPr id="656" name="テキスト ボックス 655"/>
        <xdr:cNvSpPr txBox="1"/>
      </xdr:nvSpPr>
      <xdr:spPr>
        <a:xfrm>
          <a:off x="12547111" y="135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26649</xdr:rowOff>
    </xdr:from>
    <xdr:to>
      <xdr:col>23</xdr:col>
      <xdr:colOff>568325</xdr:colOff>
      <xdr:row>74</xdr:row>
      <xdr:rowOff>128249</xdr:rowOff>
    </xdr:to>
    <xdr:sp macro="" textlink="">
      <xdr:nvSpPr>
        <xdr:cNvPr id="662" name="円/楕円 661"/>
        <xdr:cNvSpPr/>
      </xdr:nvSpPr>
      <xdr:spPr>
        <a:xfrm>
          <a:off x="16268700" y="127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49526</xdr:rowOff>
    </xdr:from>
    <xdr:ext cx="599010" cy="259045"/>
    <xdr:sp macro="" textlink="">
      <xdr:nvSpPr>
        <xdr:cNvPr id="663" name="災害復旧費該当値テキスト"/>
        <xdr:cNvSpPr txBox="1"/>
      </xdr:nvSpPr>
      <xdr:spPr>
        <a:xfrm>
          <a:off x="16370300" y="1256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216,339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90298</xdr:rowOff>
    </xdr:from>
    <xdr:to>
      <xdr:col>22</xdr:col>
      <xdr:colOff>415925</xdr:colOff>
      <xdr:row>74</xdr:row>
      <xdr:rowOff>20448</xdr:rowOff>
    </xdr:to>
    <xdr:sp macro="" textlink="">
      <xdr:nvSpPr>
        <xdr:cNvPr id="664" name="円/楕円 663"/>
        <xdr:cNvSpPr/>
      </xdr:nvSpPr>
      <xdr:spPr>
        <a:xfrm>
          <a:off x="15430500" y="126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36975</xdr:rowOff>
    </xdr:from>
    <xdr:ext cx="599010" cy="259045"/>
    <xdr:sp macro="" textlink="">
      <xdr:nvSpPr>
        <xdr:cNvPr id="665" name="テキスト ボックス 664"/>
        <xdr:cNvSpPr txBox="1"/>
      </xdr:nvSpPr>
      <xdr:spPr>
        <a:xfrm>
          <a:off x="15181794" y="1238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244,633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20293</xdr:rowOff>
    </xdr:from>
    <xdr:to>
      <xdr:col>21</xdr:col>
      <xdr:colOff>212725</xdr:colOff>
      <xdr:row>74</xdr:row>
      <xdr:rowOff>121893</xdr:rowOff>
    </xdr:to>
    <xdr:sp macro="" textlink="">
      <xdr:nvSpPr>
        <xdr:cNvPr id="666" name="円/楕円 665"/>
        <xdr:cNvSpPr/>
      </xdr:nvSpPr>
      <xdr:spPr>
        <a:xfrm>
          <a:off x="14541500" y="127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138420</xdr:rowOff>
    </xdr:from>
    <xdr:ext cx="599010" cy="259045"/>
    <xdr:sp macro="" textlink="">
      <xdr:nvSpPr>
        <xdr:cNvPr id="667" name="テキスト ボックス 666"/>
        <xdr:cNvSpPr txBox="1"/>
      </xdr:nvSpPr>
      <xdr:spPr>
        <a:xfrm>
          <a:off x="14292794" y="1248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218,007</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32832</xdr:rowOff>
    </xdr:from>
    <xdr:to>
      <xdr:col>20</xdr:col>
      <xdr:colOff>9525</xdr:colOff>
      <xdr:row>72</xdr:row>
      <xdr:rowOff>134432</xdr:rowOff>
    </xdr:to>
    <xdr:sp macro="" textlink="">
      <xdr:nvSpPr>
        <xdr:cNvPr id="668" name="円/楕円 667"/>
        <xdr:cNvSpPr/>
      </xdr:nvSpPr>
      <xdr:spPr>
        <a:xfrm>
          <a:off x="13652500" y="123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150959</xdr:rowOff>
    </xdr:from>
    <xdr:ext cx="599010" cy="259045"/>
    <xdr:sp macro="" textlink="">
      <xdr:nvSpPr>
        <xdr:cNvPr id="669" name="テキスト ボックス 668"/>
        <xdr:cNvSpPr txBox="1"/>
      </xdr:nvSpPr>
      <xdr:spPr>
        <a:xfrm>
          <a:off x="13403794" y="1215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304,716</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165736</xdr:rowOff>
    </xdr:from>
    <xdr:to>
      <xdr:col>18</xdr:col>
      <xdr:colOff>492125</xdr:colOff>
      <xdr:row>72</xdr:row>
      <xdr:rowOff>95886</xdr:rowOff>
    </xdr:to>
    <xdr:sp macro="" textlink="">
      <xdr:nvSpPr>
        <xdr:cNvPr id="670" name="円/楕円 669"/>
        <xdr:cNvSpPr/>
      </xdr:nvSpPr>
      <xdr:spPr>
        <a:xfrm>
          <a:off x="12763500" y="123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112413</xdr:rowOff>
    </xdr:from>
    <xdr:ext cx="599010" cy="259045"/>
    <xdr:sp macro="" textlink="">
      <xdr:nvSpPr>
        <xdr:cNvPr id="671" name="テキスト ボックス 670"/>
        <xdr:cNvSpPr txBox="1"/>
      </xdr:nvSpPr>
      <xdr:spPr>
        <a:xfrm>
          <a:off x="12514794" y="1211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569</xdr:rowOff>
    </xdr:from>
    <xdr:to>
      <xdr:col>23</xdr:col>
      <xdr:colOff>517525</xdr:colOff>
      <xdr:row>96</xdr:row>
      <xdr:rowOff>9528</xdr:rowOff>
    </xdr:to>
    <xdr:cxnSp macro="">
      <xdr:nvCxnSpPr>
        <xdr:cNvPr id="702" name="直線コネクタ 701"/>
        <xdr:cNvCxnSpPr/>
      </xdr:nvCxnSpPr>
      <xdr:spPr>
        <a:xfrm flipV="1">
          <a:off x="15481300" y="16459769"/>
          <a:ext cx="8382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163616</xdr:rowOff>
    </xdr:from>
    <xdr:to>
      <xdr:col>22</xdr:col>
      <xdr:colOff>365125</xdr:colOff>
      <xdr:row>96</xdr:row>
      <xdr:rowOff>9528</xdr:rowOff>
    </xdr:to>
    <xdr:cxnSp macro="">
      <xdr:nvCxnSpPr>
        <xdr:cNvPr id="705" name="直線コネクタ 704"/>
        <xdr:cNvCxnSpPr/>
      </xdr:nvCxnSpPr>
      <xdr:spPr>
        <a:xfrm>
          <a:off x="14592300" y="16451366"/>
          <a:ext cx="889000" cy="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136165</xdr:rowOff>
    </xdr:from>
    <xdr:to>
      <xdr:col>22</xdr:col>
      <xdr:colOff>415925</xdr:colOff>
      <xdr:row>95</xdr:row>
      <xdr:rowOff>66315</xdr:rowOff>
    </xdr:to>
    <xdr:sp macro="" textlink="">
      <xdr:nvSpPr>
        <xdr:cNvPr id="706" name="フローチャート : 判断 705"/>
        <xdr:cNvSpPr/>
      </xdr:nvSpPr>
      <xdr:spPr>
        <a:xfrm>
          <a:off x="15430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82842</xdr:rowOff>
    </xdr:from>
    <xdr:ext cx="534377" cy="259045"/>
    <xdr:sp macro="" textlink="">
      <xdr:nvSpPr>
        <xdr:cNvPr id="707" name="テキスト ボックス 706"/>
        <xdr:cNvSpPr txBox="1"/>
      </xdr:nvSpPr>
      <xdr:spPr>
        <a:xfrm>
          <a:off x="15214111" y="16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163616</xdr:rowOff>
    </xdr:from>
    <xdr:to>
      <xdr:col>21</xdr:col>
      <xdr:colOff>161925</xdr:colOff>
      <xdr:row>96</xdr:row>
      <xdr:rowOff>16365</xdr:rowOff>
    </xdr:to>
    <xdr:cxnSp macro="">
      <xdr:nvCxnSpPr>
        <xdr:cNvPr id="708" name="直線コネクタ 707"/>
        <xdr:cNvCxnSpPr/>
      </xdr:nvCxnSpPr>
      <xdr:spPr>
        <a:xfrm flipV="1">
          <a:off x="13703300" y="16451366"/>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13991</xdr:rowOff>
    </xdr:from>
    <xdr:to>
      <xdr:col>19</xdr:col>
      <xdr:colOff>644525</xdr:colOff>
      <xdr:row>96</xdr:row>
      <xdr:rowOff>16365</xdr:rowOff>
    </xdr:to>
    <xdr:cxnSp macro="">
      <xdr:nvCxnSpPr>
        <xdr:cNvPr id="711" name="直線コネクタ 710"/>
        <xdr:cNvCxnSpPr/>
      </xdr:nvCxnSpPr>
      <xdr:spPr>
        <a:xfrm>
          <a:off x="12814300" y="16473191"/>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121219</xdr:rowOff>
    </xdr:from>
    <xdr:to>
      <xdr:col>23</xdr:col>
      <xdr:colOff>568325</xdr:colOff>
      <xdr:row>96</xdr:row>
      <xdr:rowOff>51369</xdr:rowOff>
    </xdr:to>
    <xdr:sp macro="" textlink="">
      <xdr:nvSpPr>
        <xdr:cNvPr id="721" name="円/楕円 720"/>
        <xdr:cNvSpPr/>
      </xdr:nvSpPr>
      <xdr:spPr>
        <a:xfrm>
          <a:off x="16268700" y="164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144096</xdr:rowOff>
    </xdr:from>
    <xdr:ext cx="534377" cy="259045"/>
    <xdr:sp macro="" textlink="">
      <xdr:nvSpPr>
        <xdr:cNvPr id="722" name="公債費該当値テキスト"/>
        <xdr:cNvSpPr txBox="1"/>
      </xdr:nvSpPr>
      <xdr:spPr>
        <a:xfrm>
          <a:off x="16370300" y="1626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56,281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130178</xdr:rowOff>
    </xdr:from>
    <xdr:to>
      <xdr:col>22</xdr:col>
      <xdr:colOff>415925</xdr:colOff>
      <xdr:row>96</xdr:row>
      <xdr:rowOff>60328</xdr:rowOff>
    </xdr:to>
    <xdr:sp macro="" textlink="">
      <xdr:nvSpPr>
        <xdr:cNvPr id="723" name="円/楕円 722"/>
        <xdr:cNvSpPr/>
      </xdr:nvSpPr>
      <xdr:spPr>
        <a:xfrm>
          <a:off x="15430500" y="164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51455</xdr:rowOff>
    </xdr:from>
    <xdr:ext cx="534377" cy="259045"/>
    <xdr:sp macro="" textlink="">
      <xdr:nvSpPr>
        <xdr:cNvPr id="724" name="テキスト ボックス 723"/>
        <xdr:cNvSpPr txBox="1"/>
      </xdr:nvSpPr>
      <xdr:spPr>
        <a:xfrm>
          <a:off x="15214111" y="1651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112816</xdr:rowOff>
    </xdr:from>
    <xdr:to>
      <xdr:col>21</xdr:col>
      <xdr:colOff>212725</xdr:colOff>
      <xdr:row>96</xdr:row>
      <xdr:rowOff>42966</xdr:rowOff>
    </xdr:to>
    <xdr:sp macro="" textlink="">
      <xdr:nvSpPr>
        <xdr:cNvPr id="725" name="円/楕円 724"/>
        <xdr:cNvSpPr/>
      </xdr:nvSpPr>
      <xdr:spPr>
        <a:xfrm>
          <a:off x="14541500" y="164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34093</xdr:rowOff>
    </xdr:from>
    <xdr:ext cx="534377" cy="259045"/>
    <xdr:sp macro="" textlink="">
      <xdr:nvSpPr>
        <xdr:cNvPr id="726" name="テキスト ボックス 725"/>
        <xdr:cNvSpPr txBox="1"/>
      </xdr:nvSpPr>
      <xdr:spPr>
        <a:xfrm>
          <a:off x="14325111" y="164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137015</xdr:rowOff>
    </xdr:from>
    <xdr:to>
      <xdr:col>20</xdr:col>
      <xdr:colOff>9525</xdr:colOff>
      <xdr:row>96</xdr:row>
      <xdr:rowOff>67165</xdr:rowOff>
    </xdr:to>
    <xdr:sp macro="" textlink="">
      <xdr:nvSpPr>
        <xdr:cNvPr id="727" name="円/楕円 726"/>
        <xdr:cNvSpPr/>
      </xdr:nvSpPr>
      <xdr:spPr>
        <a:xfrm>
          <a:off x="13652500" y="164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58292</xdr:rowOff>
    </xdr:from>
    <xdr:ext cx="534377" cy="259045"/>
    <xdr:sp macro="" textlink="">
      <xdr:nvSpPr>
        <xdr:cNvPr id="728" name="テキスト ボックス 727"/>
        <xdr:cNvSpPr txBox="1"/>
      </xdr:nvSpPr>
      <xdr:spPr>
        <a:xfrm>
          <a:off x="13436111" y="165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134641</xdr:rowOff>
    </xdr:from>
    <xdr:to>
      <xdr:col>18</xdr:col>
      <xdr:colOff>492125</xdr:colOff>
      <xdr:row>96</xdr:row>
      <xdr:rowOff>64791</xdr:rowOff>
    </xdr:to>
    <xdr:sp macro="" textlink="">
      <xdr:nvSpPr>
        <xdr:cNvPr id="729" name="円/楕円 728"/>
        <xdr:cNvSpPr/>
      </xdr:nvSpPr>
      <xdr:spPr>
        <a:xfrm>
          <a:off x="12763500" y="164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55918</xdr:rowOff>
    </xdr:from>
    <xdr:ext cx="534377" cy="259045"/>
    <xdr:sp macro="" textlink="">
      <xdr:nvSpPr>
        <xdr:cNvPr id="730" name="テキスト ボックス 729"/>
        <xdr:cNvSpPr txBox="1"/>
      </xdr:nvSpPr>
      <xdr:spPr>
        <a:xfrm>
          <a:off x="12547111" y="1651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147066</xdr:rowOff>
    </xdr:from>
    <xdr:to>
      <xdr:col>31</xdr:col>
      <xdr:colOff>85725</xdr:colOff>
      <xdr:row>39</xdr:row>
      <xdr:rowOff>77216</xdr:rowOff>
    </xdr:to>
    <xdr:sp macro="" textlink="">
      <xdr:nvSpPr>
        <xdr:cNvPr id="763" name="フローチャート : 判断 762"/>
        <xdr:cNvSpPr/>
      </xdr:nvSpPr>
      <xdr:spPr>
        <a:xfrm>
          <a:off x="21272500" y="66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93743</xdr:rowOff>
    </xdr:from>
    <xdr:ext cx="378565" cy="259045"/>
    <xdr:sp macro="" textlink="">
      <xdr:nvSpPr>
        <xdr:cNvPr id="764" name="テキスト ボックス 763"/>
        <xdr:cNvSpPr txBox="1"/>
      </xdr:nvSpPr>
      <xdr:spPr>
        <a:xfrm>
          <a:off x="21134017" y="64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171196</xdr:rowOff>
    </xdr:from>
    <xdr:to>
      <xdr:col>31</xdr:col>
      <xdr:colOff>85725</xdr:colOff>
      <xdr:row>57</xdr:row>
      <xdr:rowOff>101346</xdr:rowOff>
    </xdr:to>
    <xdr:sp macro="" textlink="">
      <xdr:nvSpPr>
        <xdr:cNvPr id="818" name="フローチャート : 判断 817"/>
        <xdr:cNvSpPr/>
      </xdr:nvSpPr>
      <xdr:spPr>
        <a:xfrm>
          <a:off x="21272500" y="977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55</xdr:row>
      <xdr:rowOff>117873</xdr:rowOff>
    </xdr:from>
    <xdr:ext cx="313932" cy="259045"/>
    <xdr:sp macro="" textlink="">
      <xdr:nvSpPr>
        <xdr:cNvPr id="819" name="テキスト ボックス 818"/>
        <xdr:cNvSpPr txBox="1"/>
      </xdr:nvSpPr>
      <xdr:spPr>
        <a:xfrm>
          <a:off x="21166333" y="9547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36" name="テキスト ボックス 83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1,491,769</a:t>
          </a:r>
          <a:r>
            <a:rPr lang="ja-JP" altLang="ja-JP" sz="1100">
              <a:solidFill>
                <a:schemeClr val="dk1"/>
              </a:solidFill>
              <a:effectLst/>
              <a:latin typeface="+mn-lt"/>
              <a:ea typeface="+mn-ea"/>
              <a:cs typeface="+mn-cs"/>
            </a:rPr>
            <a:t>円となっています。</a:t>
          </a:r>
        </a:p>
        <a:p>
          <a:r>
            <a:rPr lang="ja-JP" altLang="ja-JP" sz="1100">
              <a:solidFill>
                <a:schemeClr val="dk1"/>
              </a:solidFill>
              <a:effectLst/>
              <a:latin typeface="+mn-lt"/>
              <a:ea typeface="+mn-ea"/>
              <a:cs typeface="+mn-cs"/>
            </a:rPr>
            <a:t>総務費・農林水産業費・土木費・教育費・災害復旧費について、類似団体の平均を大きく超過しているのは、東日本大震災からの復旧・復興事業等に係る臨時的経費が平常時より大幅に増額していることが要因であります。</a:t>
          </a:r>
        </a:p>
        <a:p>
          <a:r>
            <a:rPr lang="ja-JP" altLang="ja-JP" sz="1100">
              <a:solidFill>
                <a:schemeClr val="dk1"/>
              </a:solidFill>
              <a:effectLst/>
              <a:latin typeface="+mn-lt"/>
              <a:ea typeface="+mn-ea"/>
              <a:cs typeface="+mn-cs"/>
            </a:rPr>
            <a:t>この傾向については、復興事業の進捗により減少していくことが見込まれるものの、類似団体との比較においては高い値に位置することが予想されます。</a:t>
          </a:r>
        </a:p>
        <a:p>
          <a:r>
            <a:rPr lang="ja-JP" altLang="ja-JP" sz="1100">
              <a:solidFill>
                <a:schemeClr val="dk1"/>
              </a:solidFill>
              <a:effectLst/>
              <a:latin typeface="+mn-lt"/>
              <a:ea typeface="+mn-ea"/>
              <a:cs typeface="+mn-cs"/>
            </a:rPr>
            <a:t>また、消防費の大幅な増の要因は、平成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年度に防災センターが完成したことによるものであります。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岩手県大船渡市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　：　復旧・復興事業の財政措置に係る震災復興特別交付税の交付などの要因で基金残高が増加し、平成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年度においては前年度比</a:t>
          </a:r>
          <a:r>
            <a:rPr lang="en-US" altLang="ja-JP" sz="1100">
              <a:solidFill>
                <a:schemeClr val="dk1"/>
              </a:solidFill>
              <a:effectLst/>
              <a:latin typeface="+mn-lt"/>
              <a:ea typeface="+mn-ea"/>
              <a:cs typeface="+mn-cs"/>
            </a:rPr>
            <a:t>1.41</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47.06</a:t>
          </a:r>
          <a:r>
            <a:rPr lang="ja-JP" altLang="ja-JP" sz="1100">
              <a:solidFill>
                <a:schemeClr val="dk1"/>
              </a:solidFill>
              <a:effectLst/>
              <a:latin typeface="+mn-lt"/>
              <a:ea typeface="+mn-ea"/>
              <a:cs typeface="+mn-cs"/>
            </a:rPr>
            <a:t>％となります。</a:t>
          </a:r>
        </a:p>
        <a:p>
          <a:r>
            <a:rPr lang="ja-JP" altLang="ja-JP" sz="1100">
              <a:solidFill>
                <a:schemeClr val="dk1"/>
              </a:solidFill>
              <a:effectLst/>
              <a:latin typeface="+mn-lt"/>
              <a:ea typeface="+mn-ea"/>
              <a:cs typeface="+mn-cs"/>
            </a:rPr>
            <a:t>実質収支額　：　昨年度は、繰越財源の増により減となりましたが、平成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年度においては、歳入額の減により、前年度比</a:t>
          </a:r>
          <a:r>
            <a:rPr lang="en-US" altLang="ja-JP" sz="1100">
              <a:solidFill>
                <a:schemeClr val="dk1"/>
              </a:solidFill>
              <a:effectLst/>
              <a:latin typeface="+mn-lt"/>
              <a:ea typeface="+mn-ea"/>
              <a:cs typeface="+mn-cs"/>
            </a:rPr>
            <a:t>3.65</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23.11</a:t>
          </a:r>
          <a:r>
            <a:rPr lang="ja-JP" altLang="ja-JP" sz="1100">
              <a:solidFill>
                <a:schemeClr val="dk1"/>
              </a:solidFill>
              <a:effectLst/>
              <a:latin typeface="+mn-lt"/>
              <a:ea typeface="+mn-ea"/>
              <a:cs typeface="+mn-cs"/>
            </a:rPr>
            <a:t>％となります。</a:t>
          </a:r>
        </a:p>
        <a:p>
          <a:r>
            <a:rPr lang="ja-JP" altLang="ja-JP" sz="1100">
              <a:solidFill>
                <a:schemeClr val="dk1"/>
              </a:solidFill>
              <a:effectLst/>
              <a:latin typeface="+mn-lt"/>
              <a:ea typeface="+mn-ea"/>
              <a:cs typeface="+mn-cs"/>
            </a:rPr>
            <a:t>実質単年度収支　：　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年度から復旧・復興予算の影響で大幅に増加傾向にありましたが、昨年度は財政調整基金取崩額が積立額を大きく上回ったことによりことにより大幅に減となりました。平成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年度においては、積立金と積立金取崩額が僅少の額となったため、前年度比</a:t>
          </a:r>
          <a:r>
            <a:rPr lang="en-US" altLang="ja-JP" sz="1100">
              <a:solidFill>
                <a:schemeClr val="dk1"/>
              </a:solidFill>
              <a:effectLst/>
              <a:latin typeface="+mn-lt"/>
              <a:ea typeface="+mn-ea"/>
              <a:cs typeface="+mn-cs"/>
            </a:rPr>
            <a:t>31.22</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4.63</a:t>
          </a:r>
          <a:r>
            <a:rPr lang="ja-JP" altLang="ja-JP" sz="1100">
              <a:solidFill>
                <a:schemeClr val="dk1"/>
              </a:solidFill>
              <a:effectLst/>
              <a:latin typeface="+mn-lt"/>
              <a:ea typeface="+mn-ea"/>
              <a:cs typeface="+mn-cs"/>
            </a:rPr>
            <a:t>％となります。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岩手県大船渡市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　：　東日本大震災以前は</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％台の水準を維持していましたが、平成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年度においても復旧・復興予算の影響で</a:t>
          </a:r>
          <a:r>
            <a:rPr lang="en-US" altLang="ja-JP" sz="1100">
              <a:solidFill>
                <a:schemeClr val="dk1"/>
              </a:solidFill>
              <a:effectLst/>
              <a:latin typeface="+mn-lt"/>
              <a:ea typeface="+mn-ea"/>
              <a:cs typeface="+mn-cs"/>
            </a:rPr>
            <a:t>23.11</a:t>
          </a:r>
          <a:r>
            <a:rPr lang="ja-JP" altLang="ja-JP" sz="1100">
              <a:solidFill>
                <a:schemeClr val="dk1"/>
              </a:solidFill>
              <a:effectLst/>
              <a:latin typeface="+mn-lt"/>
              <a:ea typeface="+mn-ea"/>
              <a:cs typeface="+mn-cs"/>
            </a:rPr>
            <a:t>％となります。</a:t>
          </a:r>
        </a:p>
        <a:p>
          <a:r>
            <a:rPr lang="ja-JP" altLang="ja-JP" sz="1100">
              <a:solidFill>
                <a:schemeClr val="dk1"/>
              </a:solidFill>
              <a:effectLst/>
              <a:latin typeface="+mn-lt"/>
              <a:ea typeface="+mn-ea"/>
              <a:cs typeface="+mn-cs"/>
            </a:rPr>
            <a:t>水道事業会計　：　徹底した経費節減、有収率向上対策及び収納対策により、県内でも上位の低廉な料金体系を維持しつつ、</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％台の水準を維持しています。</a:t>
          </a:r>
        </a:p>
        <a:p>
          <a:r>
            <a:rPr lang="ja-JP" altLang="ja-JP" sz="1100">
              <a:solidFill>
                <a:schemeClr val="dk1"/>
              </a:solidFill>
              <a:effectLst/>
              <a:latin typeface="+mn-lt"/>
              <a:ea typeface="+mn-ea"/>
              <a:cs typeface="+mn-cs"/>
            </a:rPr>
            <a:t>国民健康保険特別会計（事業勘定）　：　一般会計からの繰入で財政運営を行っていることから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％以下の水準に留まっています。</a:t>
          </a:r>
        </a:p>
        <a:p>
          <a:r>
            <a:rPr lang="ja-JP" altLang="ja-JP" sz="1100">
              <a:solidFill>
                <a:schemeClr val="dk1"/>
              </a:solidFill>
              <a:effectLst/>
              <a:latin typeface="+mn-lt"/>
              <a:ea typeface="+mn-ea"/>
              <a:cs typeface="+mn-cs"/>
            </a:rPr>
            <a:t>介護保険特別会計（保険事業勘定）　：　一般会計からの繰入で財政運営を行っていることから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％以下の水準に留まっています。</a:t>
          </a:r>
        </a:p>
        <a:p>
          <a:r>
            <a:rPr lang="ja-JP" altLang="ja-JP" sz="1100">
              <a:solidFill>
                <a:schemeClr val="dk1"/>
              </a:solidFill>
              <a:effectLst/>
              <a:latin typeface="+mn-lt"/>
              <a:ea typeface="+mn-ea"/>
              <a:cs typeface="+mn-cs"/>
            </a:rPr>
            <a:t>公共下水道事業特別会計　：　一般会計からの繰入で財政運営を行っていることから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％以下の水準に留まっています。</a:t>
          </a:r>
        </a:p>
        <a:p>
          <a:r>
            <a:rPr lang="ja-JP" altLang="ja-JP" sz="1100">
              <a:solidFill>
                <a:schemeClr val="dk1"/>
              </a:solidFill>
              <a:effectLst/>
              <a:latin typeface="+mn-lt"/>
              <a:ea typeface="+mn-ea"/>
              <a:cs typeface="+mn-cs"/>
            </a:rPr>
            <a:t>漁業集落排水事業特別会計　：　一般会計からの繰入で財政運営を行っていることから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％以下の水準に留まっています。</a:t>
          </a:r>
        </a:p>
        <a:p>
          <a:r>
            <a:rPr lang="ja-JP" altLang="ja-JP" sz="1100">
              <a:solidFill>
                <a:schemeClr val="dk1"/>
              </a:solidFill>
              <a:effectLst/>
              <a:latin typeface="+mn-lt"/>
              <a:ea typeface="+mn-ea"/>
              <a:cs typeface="+mn-cs"/>
            </a:rPr>
            <a:t>簡易水道事業特別会計　：　一般会計からの繰入で財政運営を行っていることから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％以下の水準に留まっています。</a:t>
          </a:r>
        </a:p>
        <a:p>
          <a:r>
            <a:rPr lang="ja-JP" altLang="ja-JP" sz="1100">
              <a:solidFill>
                <a:schemeClr val="dk1"/>
              </a:solidFill>
              <a:effectLst/>
              <a:latin typeface="+mn-lt"/>
              <a:ea typeface="+mn-ea"/>
              <a:cs typeface="+mn-cs"/>
            </a:rPr>
            <a:t>介護保険特別会計（介護サービス事業勘定）　：　一般会計からの繰入で財政運営を行っていることから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％以下の水準に留まっています。</a:t>
          </a:r>
        </a:p>
        <a:p>
          <a:r>
            <a:rPr lang="ja-JP" altLang="ja-JP" sz="1100">
              <a:solidFill>
                <a:schemeClr val="dk1"/>
              </a:solidFill>
              <a:effectLst/>
              <a:latin typeface="+mn-lt"/>
              <a:ea typeface="+mn-ea"/>
              <a:cs typeface="+mn-cs"/>
            </a:rPr>
            <a:t>その他（赤字）　：　</a:t>
          </a:r>
        </a:p>
        <a:p>
          <a:r>
            <a:rPr lang="ja-JP" altLang="ja-JP" sz="1100">
              <a:solidFill>
                <a:schemeClr val="dk1"/>
              </a:solidFill>
              <a:effectLst/>
              <a:latin typeface="+mn-lt"/>
              <a:ea typeface="+mn-ea"/>
              <a:cs typeface="+mn-cs"/>
            </a:rPr>
            <a:t>その他（黒字）　：　国民健康保険特別会計（診療施設勘定）など一般会計からの繰入で財政運営を行っていることから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％以下の水準に留まっています。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岩手県大船渡市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元利償還金　：　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年度から新たに始まった元金償還額が、平成</a:t>
          </a:r>
          <a:r>
            <a:rPr lang="en-US" altLang="ja-JP" sz="900">
              <a:solidFill>
                <a:schemeClr val="dk1"/>
              </a:solidFill>
              <a:effectLst/>
              <a:latin typeface="+mn-lt"/>
              <a:ea typeface="+mn-ea"/>
              <a:cs typeface="+mn-cs"/>
            </a:rPr>
            <a:t>27</a:t>
          </a:r>
          <a:r>
            <a:rPr lang="ja-JP" altLang="ja-JP" sz="900">
              <a:solidFill>
                <a:schemeClr val="dk1"/>
              </a:solidFill>
              <a:effectLst/>
              <a:latin typeface="+mn-lt"/>
              <a:ea typeface="+mn-ea"/>
              <a:cs typeface="+mn-cs"/>
            </a:rPr>
            <a:t>年度で償還が完了した市債の元金償還額を上回ったことから、公債費が増加しています。</a:t>
          </a:r>
        </a:p>
        <a:p>
          <a:r>
            <a:rPr lang="ja-JP" altLang="ja-JP" sz="900">
              <a:solidFill>
                <a:schemeClr val="dk1"/>
              </a:solidFill>
              <a:effectLst/>
              <a:latin typeface="+mn-lt"/>
              <a:ea typeface="+mn-ea"/>
              <a:cs typeface="+mn-cs"/>
            </a:rPr>
            <a:t>公営企業債の元利償還金に対する繰入金　：　昨年度と比べて大幅に増額となりましが、公共下水道施設整備事業に係る繰入が大きく増加したことが要因となります。</a:t>
          </a:r>
        </a:p>
        <a:p>
          <a:r>
            <a:rPr lang="ja-JP" altLang="ja-JP" sz="900">
              <a:solidFill>
                <a:schemeClr val="dk1"/>
              </a:solidFill>
              <a:effectLst/>
              <a:latin typeface="+mn-lt"/>
              <a:ea typeface="+mn-ea"/>
              <a:cs typeface="+mn-cs"/>
            </a:rPr>
            <a:t>組合等が起こした地方債の元利償還金に対する負担金等　：　岩手県沿岸南部広域環境組合の負担金の占める割合が多く、ほぼ横ばいに推移しています。</a:t>
          </a:r>
        </a:p>
        <a:p>
          <a:r>
            <a:rPr lang="ja-JP" altLang="ja-JP" sz="900">
              <a:solidFill>
                <a:schemeClr val="dk1"/>
              </a:solidFill>
              <a:effectLst/>
              <a:latin typeface="+mn-lt"/>
              <a:ea typeface="+mn-ea"/>
              <a:cs typeface="+mn-cs"/>
            </a:rPr>
            <a:t>債務負担行為に基づく支出金　：　企業立地資金や中小企業の融資に伴う利子補給補助金の減少により平成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年度は減少へ転じています。</a:t>
          </a:r>
        </a:p>
        <a:p>
          <a:r>
            <a:rPr lang="ja-JP" altLang="ja-JP" sz="900">
              <a:solidFill>
                <a:schemeClr val="dk1"/>
              </a:solidFill>
              <a:effectLst/>
              <a:latin typeface="+mn-lt"/>
              <a:ea typeface="+mn-ea"/>
              <a:cs typeface="+mn-cs"/>
            </a:rPr>
            <a:t>算入公債費等　：　過去の起債に対する基準財政需要額であり、年々増加傾向となっておりましたが、平成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年度において</a:t>
          </a:r>
          <a:r>
            <a:rPr lang="ja-JP" altLang="en-US" sz="900">
              <a:solidFill>
                <a:schemeClr val="dk1"/>
              </a:solidFill>
              <a:effectLst/>
              <a:latin typeface="+mn-lt"/>
              <a:ea typeface="+mn-ea"/>
              <a:cs typeface="+mn-cs"/>
            </a:rPr>
            <a:t>は</a:t>
          </a:r>
          <a:r>
            <a:rPr lang="ja-JP" altLang="ja-JP" sz="900">
              <a:solidFill>
                <a:schemeClr val="dk1"/>
              </a:solidFill>
              <a:effectLst/>
              <a:latin typeface="+mn-lt"/>
              <a:ea typeface="+mn-ea"/>
              <a:cs typeface="+mn-cs"/>
            </a:rPr>
            <a:t>、災害復旧費等に係る基準財政需要額の減少により、微減となっています。</a:t>
          </a:r>
        </a:p>
        <a:p>
          <a:r>
            <a:rPr lang="ja-JP" altLang="ja-JP" sz="900">
              <a:solidFill>
                <a:schemeClr val="dk1"/>
              </a:solidFill>
              <a:effectLst/>
              <a:latin typeface="+mn-lt"/>
              <a:ea typeface="+mn-ea"/>
              <a:cs typeface="+mn-cs"/>
            </a:rPr>
            <a:t>実質公債費比率の分子　：　公営企業に要する経費の財源とする地方債の償還の財源に充てたと認められる繰入金の増額等が影響し、平成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年度は前年度より増加となっています。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岩手県大船渡市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一般会計等に係る地方債の現在高　：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年度は、市単独の大規模建設事業の影響により地方債の発行額が増加したため、発行額が元利償還額を上回り増加しています。</a:t>
          </a:r>
        </a:p>
        <a:p>
          <a:r>
            <a:rPr lang="ja-JP" altLang="ja-JP" sz="1100">
              <a:solidFill>
                <a:schemeClr val="dk1"/>
              </a:solidFill>
              <a:effectLst/>
              <a:latin typeface="+mn-lt"/>
              <a:ea typeface="+mn-ea"/>
              <a:cs typeface="+mn-cs"/>
            </a:rPr>
            <a:t>債務負担行為に基づく支出予定額　：　ほぼ横ばいで推移しています。</a:t>
          </a:r>
        </a:p>
        <a:p>
          <a:r>
            <a:rPr lang="ja-JP" altLang="ja-JP" sz="1100">
              <a:solidFill>
                <a:schemeClr val="dk1"/>
              </a:solidFill>
              <a:effectLst/>
              <a:latin typeface="+mn-lt"/>
              <a:ea typeface="+mn-ea"/>
              <a:cs typeface="+mn-cs"/>
            </a:rPr>
            <a:t>公営企業債の元利償還金に対する繰入金　：　公共下水道事業における将来負担額の増加等により平成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年度では前年度比で</a:t>
          </a:r>
          <a:r>
            <a:rPr lang="en-US" altLang="ja-JP" sz="1100">
              <a:solidFill>
                <a:schemeClr val="dk1"/>
              </a:solidFill>
              <a:effectLst/>
              <a:latin typeface="+mn-lt"/>
              <a:ea typeface="+mn-ea"/>
              <a:cs typeface="+mn-cs"/>
            </a:rPr>
            <a:t>2,323</a:t>
          </a:r>
          <a:r>
            <a:rPr lang="ja-JP" altLang="ja-JP" sz="1100">
              <a:solidFill>
                <a:schemeClr val="dk1"/>
              </a:solidFill>
              <a:effectLst/>
              <a:latin typeface="+mn-lt"/>
              <a:ea typeface="+mn-ea"/>
              <a:cs typeface="+mn-cs"/>
            </a:rPr>
            <a:t>百万円増加しています。</a:t>
          </a:r>
        </a:p>
        <a:p>
          <a:r>
            <a:rPr lang="ja-JP" altLang="ja-JP" sz="1100">
              <a:solidFill>
                <a:schemeClr val="dk1"/>
              </a:solidFill>
              <a:effectLst/>
              <a:latin typeface="+mn-lt"/>
              <a:ea typeface="+mn-ea"/>
              <a:cs typeface="+mn-cs"/>
            </a:rPr>
            <a:t>組合等負担金等見込額　：　全体の約</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％を岩手沿岸南部広域環境組合における岩手沿岸南部クリーンセンター整備事業（溶融施設）に係る負担金が占めており、ほぼ横ばいで推移しています。</a:t>
          </a:r>
        </a:p>
        <a:p>
          <a:r>
            <a:rPr lang="ja-JP" altLang="ja-JP" sz="1100">
              <a:solidFill>
                <a:schemeClr val="dk1"/>
              </a:solidFill>
              <a:effectLst/>
              <a:latin typeface="+mn-lt"/>
              <a:ea typeface="+mn-ea"/>
              <a:cs typeface="+mn-cs"/>
            </a:rPr>
            <a:t>退職手当負担見込額　：　定員適正化計画による定員管理等の成果により年々減少しています。</a:t>
          </a:r>
        </a:p>
        <a:p>
          <a:r>
            <a:rPr lang="ja-JP" altLang="ja-JP" sz="1100">
              <a:solidFill>
                <a:schemeClr val="dk1"/>
              </a:solidFill>
              <a:effectLst/>
              <a:latin typeface="+mn-lt"/>
              <a:ea typeface="+mn-ea"/>
              <a:cs typeface="+mn-cs"/>
            </a:rPr>
            <a:t>充当可能基金　：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年度は、復興事業の進捗による基金の</a:t>
          </a:r>
          <a:r>
            <a:rPr lang="ja-JP" altLang="en-US" sz="1100">
              <a:solidFill>
                <a:schemeClr val="dk1"/>
              </a:solidFill>
              <a:effectLst/>
              <a:latin typeface="+mn-lt"/>
              <a:ea typeface="+mn-ea"/>
              <a:cs typeface="+mn-cs"/>
            </a:rPr>
            <a:t>積立てにより</a:t>
          </a:r>
          <a:r>
            <a:rPr lang="ja-JP" altLang="ja-JP" sz="1100">
              <a:solidFill>
                <a:schemeClr val="dk1"/>
              </a:solidFill>
              <a:effectLst/>
              <a:latin typeface="+mn-lt"/>
              <a:ea typeface="+mn-ea"/>
              <a:cs typeface="+mn-cs"/>
            </a:rPr>
            <a:t>増加し、依然として東日本大震災以前よりもはるかに高い水準となっています。</a:t>
          </a:r>
        </a:p>
        <a:p>
          <a:r>
            <a:rPr lang="ja-JP" altLang="ja-JP" sz="1100">
              <a:solidFill>
                <a:schemeClr val="dk1"/>
              </a:solidFill>
              <a:effectLst/>
              <a:latin typeface="+mn-lt"/>
              <a:ea typeface="+mn-ea"/>
              <a:cs typeface="+mn-cs"/>
            </a:rPr>
            <a:t>基準財政需要額算入見込額　：　合併特例債などの交付税措置率の高い有利な地方債を発行してきていることから高い水準を維持しています。</a:t>
          </a:r>
        </a:p>
        <a:p>
          <a:r>
            <a:rPr lang="ja-JP" altLang="ja-JP" sz="1100">
              <a:solidFill>
                <a:schemeClr val="dk1"/>
              </a:solidFill>
              <a:effectLst/>
              <a:latin typeface="+mn-lt"/>
              <a:ea typeface="+mn-ea"/>
              <a:cs typeface="+mn-cs"/>
            </a:rPr>
            <a:t>将来負担比率の分子　：　公共下水道事業における将来負担額の増加等により平成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年度では前年度比で</a:t>
          </a:r>
          <a:r>
            <a:rPr lang="en-US" altLang="ja-JP" sz="1100">
              <a:solidFill>
                <a:schemeClr val="dk1"/>
              </a:solidFill>
              <a:effectLst/>
              <a:latin typeface="+mn-lt"/>
              <a:ea typeface="+mn-ea"/>
              <a:cs typeface="+mn-cs"/>
            </a:rPr>
            <a:t>2,531</a:t>
          </a:r>
          <a:r>
            <a:rPr lang="ja-JP" altLang="ja-JP" sz="1100">
              <a:solidFill>
                <a:schemeClr val="dk1"/>
              </a:solidFill>
              <a:effectLst/>
              <a:latin typeface="+mn-lt"/>
              <a:ea typeface="+mn-ea"/>
              <a:cs typeface="+mn-cs"/>
            </a:rPr>
            <a:t>百万円増加しています。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62096340</v>
      </c>
      <c r="BO4" s="351"/>
      <c r="BP4" s="351"/>
      <c r="BQ4" s="351"/>
      <c r="BR4" s="351"/>
      <c r="BS4" s="351"/>
      <c r="BT4" s="351"/>
      <c r="BU4" s="352"/>
      <c r="BV4" s="350">
        <v>66337538</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23.1</v>
      </c>
      <c r="CU4" s="357"/>
      <c r="CV4" s="357"/>
      <c r="CW4" s="357"/>
      <c r="CX4" s="357"/>
      <c r="CY4" s="357"/>
      <c r="CZ4" s="357"/>
      <c r="DA4" s="358"/>
      <c r="DB4" s="356">
        <v>26.8</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56524636</v>
      </c>
      <c r="BO5" s="388"/>
      <c r="BP5" s="388"/>
      <c r="BQ5" s="388"/>
      <c r="BR5" s="388"/>
      <c r="BS5" s="388"/>
      <c r="BT5" s="388"/>
      <c r="BU5" s="389"/>
      <c r="BV5" s="387">
        <v>56423974</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92.7</v>
      </c>
      <c r="CU5" s="385"/>
      <c r="CV5" s="385"/>
      <c r="CW5" s="385"/>
      <c r="CX5" s="385"/>
      <c r="CY5" s="385"/>
      <c r="CZ5" s="385"/>
      <c r="DA5" s="386"/>
      <c r="DB5" s="384">
        <v>89.9</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5571704</v>
      </c>
      <c r="BO6" s="388"/>
      <c r="BP6" s="388"/>
      <c r="BQ6" s="388"/>
      <c r="BR6" s="388"/>
      <c r="BS6" s="388"/>
      <c r="BT6" s="388"/>
      <c r="BU6" s="389"/>
      <c r="BV6" s="387">
        <v>9913564</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97.4</v>
      </c>
      <c r="CU6" s="425"/>
      <c r="CV6" s="425"/>
      <c r="CW6" s="425"/>
      <c r="CX6" s="425"/>
      <c r="CY6" s="425"/>
      <c r="CZ6" s="425"/>
      <c r="DA6" s="426"/>
      <c r="DB6" s="424">
        <v>95.3</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3039832</v>
      </c>
      <c r="BO7" s="388"/>
      <c r="BP7" s="388"/>
      <c r="BQ7" s="388"/>
      <c r="BR7" s="388"/>
      <c r="BS7" s="388"/>
      <c r="BT7" s="388"/>
      <c r="BU7" s="389"/>
      <c r="BV7" s="387">
        <v>6875554</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10955642</v>
      </c>
      <c r="CU7" s="388"/>
      <c r="CV7" s="388"/>
      <c r="CW7" s="388"/>
      <c r="CX7" s="388"/>
      <c r="CY7" s="388"/>
      <c r="CZ7" s="388"/>
      <c r="DA7" s="389"/>
      <c r="DB7" s="387">
        <v>11354478</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2531872</v>
      </c>
      <c r="BO8" s="388"/>
      <c r="BP8" s="388"/>
      <c r="BQ8" s="388"/>
      <c r="BR8" s="388"/>
      <c r="BS8" s="388"/>
      <c r="BT8" s="388"/>
      <c r="BU8" s="389"/>
      <c r="BV8" s="387">
        <v>3038010</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0.46</v>
      </c>
      <c r="CU8" s="428"/>
      <c r="CV8" s="428"/>
      <c r="CW8" s="428"/>
      <c r="CX8" s="428"/>
      <c r="CY8" s="428"/>
      <c r="CZ8" s="428"/>
      <c r="DA8" s="429"/>
      <c r="DB8" s="427">
        <v>0.45</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38058</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-506138</v>
      </c>
      <c r="BO9" s="388"/>
      <c r="BP9" s="388"/>
      <c r="BQ9" s="388"/>
      <c r="BR9" s="388"/>
      <c r="BS9" s="388"/>
      <c r="BT9" s="388"/>
      <c r="BU9" s="389"/>
      <c r="BV9" s="387">
        <v>-693019</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8.1999999999999993</v>
      </c>
      <c r="CU9" s="385"/>
      <c r="CV9" s="385"/>
      <c r="CW9" s="385"/>
      <c r="CX9" s="385"/>
      <c r="CY9" s="385"/>
      <c r="CZ9" s="385"/>
      <c r="DA9" s="386"/>
      <c r="DB9" s="384">
        <v>6.8</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40737</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1424455</v>
      </c>
      <c r="BO10" s="388"/>
      <c r="BP10" s="388"/>
      <c r="BQ10" s="388"/>
      <c r="BR10" s="388"/>
      <c r="BS10" s="388"/>
      <c r="BT10" s="388"/>
      <c r="BU10" s="389"/>
      <c r="BV10" s="387">
        <v>1575613</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v>27590</v>
      </c>
      <c r="BO11" s="388"/>
      <c r="BP11" s="388"/>
      <c r="BQ11" s="388"/>
      <c r="BR11" s="388"/>
      <c r="BS11" s="388"/>
      <c r="BT11" s="388"/>
      <c r="BU11" s="389"/>
      <c r="BV11" s="387">
        <v>16160</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114</v>
      </c>
      <c r="CU11" s="428"/>
      <c r="CV11" s="428"/>
      <c r="CW11" s="428"/>
      <c r="CX11" s="428"/>
      <c r="CY11" s="428"/>
      <c r="CZ11" s="428"/>
      <c r="DA11" s="429"/>
      <c r="DB11" s="427" t="s">
        <v>114</v>
      </c>
      <c r="DC11" s="428"/>
      <c r="DD11" s="428"/>
      <c r="DE11" s="428"/>
      <c r="DF11" s="428"/>
      <c r="DG11" s="428"/>
      <c r="DH11" s="428"/>
      <c r="DI11" s="429"/>
      <c r="DJ11" s="139"/>
      <c r="DK11" s="139"/>
      <c r="DL11" s="139"/>
      <c r="DM11" s="139"/>
      <c r="DN11" s="139"/>
      <c r="DO11" s="139"/>
    </row>
    <row r="12" spans="1:119" ht="18.75" customHeight="1">
      <c r="A12" s="140"/>
      <c r="B12" s="447" t="s">
        <v>115</v>
      </c>
      <c r="C12" s="448"/>
      <c r="D12" s="448"/>
      <c r="E12" s="448"/>
      <c r="F12" s="448"/>
      <c r="G12" s="448"/>
      <c r="H12" s="448"/>
      <c r="I12" s="448"/>
      <c r="J12" s="448"/>
      <c r="K12" s="449"/>
      <c r="L12" s="456" t="s">
        <v>116</v>
      </c>
      <c r="M12" s="457"/>
      <c r="N12" s="457"/>
      <c r="O12" s="457"/>
      <c r="P12" s="457"/>
      <c r="Q12" s="458"/>
      <c r="R12" s="459">
        <v>37891</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1452650</v>
      </c>
      <c r="BO12" s="388"/>
      <c r="BP12" s="388"/>
      <c r="BQ12" s="388"/>
      <c r="BR12" s="388"/>
      <c r="BS12" s="388"/>
      <c r="BT12" s="388"/>
      <c r="BU12" s="389"/>
      <c r="BV12" s="387">
        <v>4969379</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123</v>
      </c>
      <c r="CU12" s="428"/>
      <c r="CV12" s="428"/>
      <c r="CW12" s="428"/>
      <c r="CX12" s="428"/>
      <c r="CY12" s="428"/>
      <c r="CZ12" s="428"/>
      <c r="DA12" s="429"/>
      <c r="DB12" s="427" t="s">
        <v>123</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124</v>
      </c>
      <c r="N13" s="476"/>
      <c r="O13" s="476"/>
      <c r="P13" s="476"/>
      <c r="Q13" s="477"/>
      <c r="R13" s="468">
        <v>37547</v>
      </c>
      <c r="S13" s="469"/>
      <c r="T13" s="469"/>
      <c r="U13" s="469"/>
      <c r="V13" s="470"/>
      <c r="W13" s="403" t="s">
        <v>125</v>
      </c>
      <c r="X13" s="404"/>
      <c r="Y13" s="404"/>
      <c r="Z13" s="404"/>
      <c r="AA13" s="404"/>
      <c r="AB13" s="394"/>
      <c r="AC13" s="438">
        <v>1393</v>
      </c>
      <c r="AD13" s="439"/>
      <c r="AE13" s="439"/>
      <c r="AF13" s="439"/>
      <c r="AG13" s="478"/>
      <c r="AH13" s="438">
        <v>1982</v>
      </c>
      <c r="AI13" s="439"/>
      <c r="AJ13" s="439"/>
      <c r="AK13" s="439"/>
      <c r="AL13" s="440"/>
      <c r="AM13" s="416" t="s">
        <v>126</v>
      </c>
      <c r="AN13" s="417"/>
      <c r="AO13" s="417"/>
      <c r="AP13" s="417"/>
      <c r="AQ13" s="417"/>
      <c r="AR13" s="417"/>
      <c r="AS13" s="417"/>
      <c r="AT13" s="418"/>
      <c r="AU13" s="419" t="s">
        <v>127</v>
      </c>
      <c r="AV13" s="420"/>
      <c r="AW13" s="420"/>
      <c r="AX13" s="420"/>
      <c r="AY13" s="421" t="s">
        <v>128</v>
      </c>
      <c r="AZ13" s="422"/>
      <c r="BA13" s="422"/>
      <c r="BB13" s="422"/>
      <c r="BC13" s="422"/>
      <c r="BD13" s="422"/>
      <c r="BE13" s="422"/>
      <c r="BF13" s="422"/>
      <c r="BG13" s="422"/>
      <c r="BH13" s="422"/>
      <c r="BI13" s="422"/>
      <c r="BJ13" s="422"/>
      <c r="BK13" s="422"/>
      <c r="BL13" s="422"/>
      <c r="BM13" s="423"/>
      <c r="BN13" s="387">
        <v>-506743</v>
      </c>
      <c r="BO13" s="388"/>
      <c r="BP13" s="388"/>
      <c r="BQ13" s="388"/>
      <c r="BR13" s="388"/>
      <c r="BS13" s="388"/>
      <c r="BT13" s="388"/>
      <c r="BU13" s="389"/>
      <c r="BV13" s="387">
        <v>-4070625</v>
      </c>
      <c r="BW13" s="388"/>
      <c r="BX13" s="388"/>
      <c r="BY13" s="388"/>
      <c r="BZ13" s="388"/>
      <c r="CA13" s="388"/>
      <c r="CB13" s="388"/>
      <c r="CC13" s="389"/>
      <c r="CD13" s="390" t="s">
        <v>129</v>
      </c>
      <c r="CE13" s="391"/>
      <c r="CF13" s="391"/>
      <c r="CG13" s="391"/>
      <c r="CH13" s="391"/>
      <c r="CI13" s="391"/>
      <c r="CJ13" s="391"/>
      <c r="CK13" s="391"/>
      <c r="CL13" s="391"/>
      <c r="CM13" s="391"/>
      <c r="CN13" s="391"/>
      <c r="CO13" s="391"/>
      <c r="CP13" s="391"/>
      <c r="CQ13" s="391"/>
      <c r="CR13" s="391"/>
      <c r="CS13" s="392"/>
      <c r="CT13" s="384">
        <v>10.6</v>
      </c>
      <c r="CU13" s="385"/>
      <c r="CV13" s="385"/>
      <c r="CW13" s="385"/>
      <c r="CX13" s="385"/>
      <c r="CY13" s="385"/>
      <c r="CZ13" s="385"/>
      <c r="DA13" s="386"/>
      <c r="DB13" s="384">
        <v>10.9</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130</v>
      </c>
      <c r="M14" s="466"/>
      <c r="N14" s="466"/>
      <c r="O14" s="466"/>
      <c r="P14" s="466"/>
      <c r="Q14" s="467"/>
      <c r="R14" s="468">
        <v>38421</v>
      </c>
      <c r="S14" s="469"/>
      <c r="T14" s="469"/>
      <c r="U14" s="469"/>
      <c r="V14" s="470"/>
      <c r="W14" s="377"/>
      <c r="X14" s="378"/>
      <c r="Y14" s="378"/>
      <c r="Z14" s="378"/>
      <c r="AA14" s="378"/>
      <c r="AB14" s="367"/>
      <c r="AC14" s="471">
        <v>7.5</v>
      </c>
      <c r="AD14" s="472"/>
      <c r="AE14" s="472"/>
      <c r="AF14" s="472"/>
      <c r="AG14" s="473"/>
      <c r="AH14" s="471">
        <v>10.6</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131</v>
      </c>
      <c r="CE14" s="480"/>
      <c r="CF14" s="480"/>
      <c r="CG14" s="480"/>
      <c r="CH14" s="480"/>
      <c r="CI14" s="480"/>
      <c r="CJ14" s="480"/>
      <c r="CK14" s="480"/>
      <c r="CL14" s="480"/>
      <c r="CM14" s="480"/>
      <c r="CN14" s="480"/>
      <c r="CO14" s="480"/>
      <c r="CP14" s="480"/>
      <c r="CQ14" s="480"/>
      <c r="CR14" s="480"/>
      <c r="CS14" s="481"/>
      <c r="CT14" s="482">
        <v>113</v>
      </c>
      <c r="CU14" s="483"/>
      <c r="CV14" s="483"/>
      <c r="CW14" s="483"/>
      <c r="CX14" s="483"/>
      <c r="CY14" s="483"/>
      <c r="CZ14" s="483"/>
      <c r="DA14" s="484"/>
      <c r="DB14" s="482">
        <v>82.1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124</v>
      </c>
      <c r="N15" s="476"/>
      <c r="O15" s="476"/>
      <c r="P15" s="476"/>
      <c r="Q15" s="477"/>
      <c r="R15" s="468">
        <v>38094</v>
      </c>
      <c r="S15" s="469"/>
      <c r="T15" s="469"/>
      <c r="U15" s="469"/>
      <c r="V15" s="470"/>
      <c r="W15" s="403" t="s">
        <v>132</v>
      </c>
      <c r="X15" s="404"/>
      <c r="Y15" s="404"/>
      <c r="Z15" s="404"/>
      <c r="AA15" s="404"/>
      <c r="AB15" s="394"/>
      <c r="AC15" s="438">
        <v>5585</v>
      </c>
      <c r="AD15" s="439"/>
      <c r="AE15" s="439"/>
      <c r="AF15" s="439"/>
      <c r="AG15" s="478"/>
      <c r="AH15" s="438">
        <v>5449</v>
      </c>
      <c r="AI15" s="439"/>
      <c r="AJ15" s="439"/>
      <c r="AK15" s="439"/>
      <c r="AL15" s="440"/>
      <c r="AM15" s="416"/>
      <c r="AN15" s="417"/>
      <c r="AO15" s="417"/>
      <c r="AP15" s="417"/>
      <c r="AQ15" s="417"/>
      <c r="AR15" s="417"/>
      <c r="AS15" s="417"/>
      <c r="AT15" s="418"/>
      <c r="AU15" s="419"/>
      <c r="AV15" s="420"/>
      <c r="AW15" s="420"/>
      <c r="AX15" s="420"/>
      <c r="AY15" s="347" t="s">
        <v>133</v>
      </c>
      <c r="AZ15" s="348"/>
      <c r="BA15" s="348"/>
      <c r="BB15" s="348"/>
      <c r="BC15" s="348"/>
      <c r="BD15" s="348"/>
      <c r="BE15" s="348"/>
      <c r="BF15" s="348"/>
      <c r="BG15" s="348"/>
      <c r="BH15" s="348"/>
      <c r="BI15" s="348"/>
      <c r="BJ15" s="348"/>
      <c r="BK15" s="348"/>
      <c r="BL15" s="348"/>
      <c r="BM15" s="349"/>
      <c r="BN15" s="350">
        <v>4183944</v>
      </c>
      <c r="BO15" s="351"/>
      <c r="BP15" s="351"/>
      <c r="BQ15" s="351"/>
      <c r="BR15" s="351"/>
      <c r="BS15" s="351"/>
      <c r="BT15" s="351"/>
      <c r="BU15" s="352"/>
      <c r="BV15" s="350">
        <v>4243865</v>
      </c>
      <c r="BW15" s="351"/>
      <c r="BX15" s="351"/>
      <c r="BY15" s="351"/>
      <c r="BZ15" s="351"/>
      <c r="CA15" s="351"/>
      <c r="CB15" s="351"/>
      <c r="CC15" s="352"/>
      <c r="CD15" s="485" t="s">
        <v>134</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135</v>
      </c>
      <c r="M16" s="496"/>
      <c r="N16" s="496"/>
      <c r="O16" s="496"/>
      <c r="P16" s="496"/>
      <c r="Q16" s="497"/>
      <c r="R16" s="488" t="s">
        <v>136</v>
      </c>
      <c r="S16" s="489"/>
      <c r="T16" s="489"/>
      <c r="U16" s="489"/>
      <c r="V16" s="490"/>
      <c r="W16" s="377"/>
      <c r="X16" s="378"/>
      <c r="Y16" s="378"/>
      <c r="Z16" s="378"/>
      <c r="AA16" s="378"/>
      <c r="AB16" s="367"/>
      <c r="AC16" s="471">
        <v>30</v>
      </c>
      <c r="AD16" s="472"/>
      <c r="AE16" s="472"/>
      <c r="AF16" s="472"/>
      <c r="AG16" s="473"/>
      <c r="AH16" s="471">
        <v>29.2</v>
      </c>
      <c r="AI16" s="472"/>
      <c r="AJ16" s="472"/>
      <c r="AK16" s="472"/>
      <c r="AL16" s="474"/>
      <c r="AM16" s="416"/>
      <c r="AN16" s="417"/>
      <c r="AO16" s="417"/>
      <c r="AP16" s="417"/>
      <c r="AQ16" s="417"/>
      <c r="AR16" s="417"/>
      <c r="AS16" s="417"/>
      <c r="AT16" s="418"/>
      <c r="AU16" s="419"/>
      <c r="AV16" s="420"/>
      <c r="AW16" s="420"/>
      <c r="AX16" s="420"/>
      <c r="AY16" s="421" t="s">
        <v>137</v>
      </c>
      <c r="AZ16" s="422"/>
      <c r="BA16" s="422"/>
      <c r="BB16" s="422"/>
      <c r="BC16" s="422"/>
      <c r="BD16" s="422"/>
      <c r="BE16" s="422"/>
      <c r="BF16" s="422"/>
      <c r="BG16" s="422"/>
      <c r="BH16" s="422"/>
      <c r="BI16" s="422"/>
      <c r="BJ16" s="422"/>
      <c r="BK16" s="422"/>
      <c r="BL16" s="422"/>
      <c r="BM16" s="423"/>
      <c r="BN16" s="387">
        <v>9221363</v>
      </c>
      <c r="BO16" s="388"/>
      <c r="BP16" s="388"/>
      <c r="BQ16" s="388"/>
      <c r="BR16" s="388"/>
      <c r="BS16" s="388"/>
      <c r="BT16" s="388"/>
      <c r="BU16" s="389"/>
      <c r="BV16" s="387">
        <v>9395673</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138</v>
      </c>
      <c r="N17" s="492"/>
      <c r="O17" s="492"/>
      <c r="P17" s="492"/>
      <c r="Q17" s="493"/>
      <c r="R17" s="488" t="s">
        <v>136</v>
      </c>
      <c r="S17" s="489"/>
      <c r="T17" s="489"/>
      <c r="U17" s="489"/>
      <c r="V17" s="490"/>
      <c r="W17" s="403" t="s">
        <v>139</v>
      </c>
      <c r="X17" s="404"/>
      <c r="Y17" s="404"/>
      <c r="Z17" s="404"/>
      <c r="AA17" s="404"/>
      <c r="AB17" s="394"/>
      <c r="AC17" s="438">
        <v>11625</v>
      </c>
      <c r="AD17" s="439"/>
      <c r="AE17" s="439"/>
      <c r="AF17" s="439"/>
      <c r="AG17" s="478"/>
      <c r="AH17" s="438">
        <v>11214</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5344533</v>
      </c>
      <c r="BO17" s="388"/>
      <c r="BP17" s="388"/>
      <c r="BQ17" s="388"/>
      <c r="BR17" s="388"/>
      <c r="BS17" s="388"/>
      <c r="BT17" s="388"/>
      <c r="BU17" s="389"/>
      <c r="BV17" s="387">
        <v>5440402</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322.5</v>
      </c>
      <c r="M18" s="500"/>
      <c r="N18" s="500"/>
      <c r="O18" s="500"/>
      <c r="P18" s="500"/>
      <c r="Q18" s="500"/>
      <c r="R18" s="501"/>
      <c r="S18" s="501"/>
      <c r="T18" s="501"/>
      <c r="U18" s="501"/>
      <c r="V18" s="502"/>
      <c r="W18" s="405"/>
      <c r="X18" s="406"/>
      <c r="Y18" s="406"/>
      <c r="Z18" s="406"/>
      <c r="AA18" s="406"/>
      <c r="AB18" s="397"/>
      <c r="AC18" s="503">
        <v>62.5</v>
      </c>
      <c r="AD18" s="504"/>
      <c r="AE18" s="504"/>
      <c r="AF18" s="504"/>
      <c r="AG18" s="505"/>
      <c r="AH18" s="503">
        <v>60.1</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10138500</v>
      </c>
      <c r="BO18" s="388"/>
      <c r="BP18" s="388"/>
      <c r="BQ18" s="388"/>
      <c r="BR18" s="388"/>
      <c r="BS18" s="388"/>
      <c r="BT18" s="388"/>
      <c r="BU18" s="389"/>
      <c r="BV18" s="387">
        <v>10118006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118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25358768</v>
      </c>
      <c r="BO19" s="388"/>
      <c r="BP19" s="388"/>
      <c r="BQ19" s="388"/>
      <c r="BR19" s="388"/>
      <c r="BS19" s="388"/>
      <c r="BT19" s="388"/>
      <c r="BU19" s="389"/>
      <c r="BV19" s="387">
        <v>30994803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14807</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23556066</v>
      </c>
      <c r="BO23" s="388"/>
      <c r="BP23" s="388"/>
      <c r="BQ23" s="388"/>
      <c r="BR23" s="388"/>
      <c r="BS23" s="388"/>
      <c r="BT23" s="388"/>
      <c r="BU23" s="389"/>
      <c r="BV23" s="387">
        <v>21699545</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8160</v>
      </c>
      <c r="R24" s="439"/>
      <c r="S24" s="439"/>
      <c r="T24" s="439"/>
      <c r="U24" s="439"/>
      <c r="V24" s="478"/>
      <c r="W24" s="533"/>
      <c r="X24" s="521"/>
      <c r="Y24" s="522"/>
      <c r="Z24" s="437" t="s">
        <v>155</v>
      </c>
      <c r="AA24" s="417"/>
      <c r="AB24" s="417"/>
      <c r="AC24" s="417"/>
      <c r="AD24" s="417"/>
      <c r="AE24" s="417"/>
      <c r="AF24" s="417"/>
      <c r="AG24" s="418"/>
      <c r="AH24" s="438">
        <v>328</v>
      </c>
      <c r="AI24" s="439"/>
      <c r="AJ24" s="439"/>
      <c r="AK24" s="439"/>
      <c r="AL24" s="478"/>
      <c r="AM24" s="438">
        <v>1044352</v>
      </c>
      <c r="AN24" s="439"/>
      <c r="AO24" s="439"/>
      <c r="AP24" s="439"/>
      <c r="AQ24" s="439"/>
      <c r="AR24" s="478"/>
      <c r="AS24" s="438">
        <v>3184</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11553463</v>
      </c>
      <c r="BO24" s="388"/>
      <c r="BP24" s="388"/>
      <c r="BQ24" s="388"/>
      <c r="BR24" s="388"/>
      <c r="BS24" s="388"/>
      <c r="BT24" s="388"/>
      <c r="BU24" s="389"/>
      <c r="BV24" s="387">
        <v>10229998</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2</v>
      </c>
      <c r="M25" s="439"/>
      <c r="N25" s="439"/>
      <c r="O25" s="439"/>
      <c r="P25" s="478"/>
      <c r="Q25" s="438">
        <v>6750</v>
      </c>
      <c r="R25" s="439"/>
      <c r="S25" s="439"/>
      <c r="T25" s="439"/>
      <c r="U25" s="439"/>
      <c r="V25" s="478"/>
      <c r="W25" s="533"/>
      <c r="X25" s="521"/>
      <c r="Y25" s="522"/>
      <c r="Z25" s="437" t="s">
        <v>158</v>
      </c>
      <c r="AA25" s="417"/>
      <c r="AB25" s="417"/>
      <c r="AC25" s="417"/>
      <c r="AD25" s="417"/>
      <c r="AE25" s="417"/>
      <c r="AF25" s="417"/>
      <c r="AG25" s="418"/>
      <c r="AH25" s="438" t="s">
        <v>123</v>
      </c>
      <c r="AI25" s="439"/>
      <c r="AJ25" s="439"/>
      <c r="AK25" s="439"/>
      <c r="AL25" s="478"/>
      <c r="AM25" s="438" t="s">
        <v>123</v>
      </c>
      <c r="AN25" s="439"/>
      <c r="AO25" s="439"/>
      <c r="AP25" s="439"/>
      <c r="AQ25" s="439"/>
      <c r="AR25" s="478"/>
      <c r="AS25" s="438" t="s">
        <v>123</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17249677</v>
      </c>
      <c r="BO25" s="351"/>
      <c r="BP25" s="351"/>
      <c r="BQ25" s="351"/>
      <c r="BR25" s="351"/>
      <c r="BS25" s="351"/>
      <c r="BT25" s="351"/>
      <c r="BU25" s="352"/>
      <c r="BV25" s="350">
        <v>31828088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5360</v>
      </c>
      <c r="R26" s="439"/>
      <c r="S26" s="439"/>
      <c r="T26" s="439"/>
      <c r="U26" s="439"/>
      <c r="V26" s="478"/>
      <c r="W26" s="533"/>
      <c r="X26" s="521"/>
      <c r="Y26" s="522"/>
      <c r="Z26" s="437" t="s">
        <v>161</v>
      </c>
      <c r="AA26" s="543"/>
      <c r="AB26" s="543"/>
      <c r="AC26" s="543"/>
      <c r="AD26" s="543"/>
      <c r="AE26" s="543"/>
      <c r="AF26" s="543"/>
      <c r="AG26" s="544"/>
      <c r="AH26" s="438">
        <v>32</v>
      </c>
      <c r="AI26" s="439"/>
      <c r="AJ26" s="439"/>
      <c r="AK26" s="439"/>
      <c r="AL26" s="478"/>
      <c r="AM26" s="438">
        <v>104512</v>
      </c>
      <c r="AN26" s="439"/>
      <c r="AO26" s="439"/>
      <c r="AP26" s="439"/>
      <c r="AQ26" s="439"/>
      <c r="AR26" s="478"/>
      <c r="AS26" s="438">
        <v>3266</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123</v>
      </c>
      <c r="BO26" s="388"/>
      <c r="BP26" s="388"/>
      <c r="BQ26" s="388"/>
      <c r="BR26" s="388"/>
      <c r="BS26" s="388"/>
      <c r="BT26" s="388"/>
      <c r="BU26" s="389"/>
      <c r="BV26" s="387" t="s">
        <v>123</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3920</v>
      </c>
      <c r="R27" s="439"/>
      <c r="S27" s="439"/>
      <c r="T27" s="439"/>
      <c r="U27" s="439"/>
      <c r="V27" s="478"/>
      <c r="W27" s="533"/>
      <c r="X27" s="521"/>
      <c r="Y27" s="522"/>
      <c r="Z27" s="437" t="s">
        <v>164</v>
      </c>
      <c r="AA27" s="417"/>
      <c r="AB27" s="417"/>
      <c r="AC27" s="417"/>
      <c r="AD27" s="417"/>
      <c r="AE27" s="417"/>
      <c r="AF27" s="417"/>
      <c r="AG27" s="418"/>
      <c r="AH27" s="438">
        <v>14</v>
      </c>
      <c r="AI27" s="439"/>
      <c r="AJ27" s="439"/>
      <c r="AK27" s="439"/>
      <c r="AL27" s="478"/>
      <c r="AM27" s="438">
        <v>34604</v>
      </c>
      <c r="AN27" s="439"/>
      <c r="AO27" s="439"/>
      <c r="AP27" s="439"/>
      <c r="AQ27" s="439"/>
      <c r="AR27" s="478"/>
      <c r="AS27" s="438">
        <v>2472</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528332</v>
      </c>
      <c r="BO27" s="557"/>
      <c r="BP27" s="557"/>
      <c r="BQ27" s="557"/>
      <c r="BR27" s="557"/>
      <c r="BS27" s="557"/>
      <c r="BT27" s="557"/>
      <c r="BU27" s="558"/>
      <c r="BV27" s="556">
        <v>528332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3390</v>
      </c>
      <c r="R28" s="439"/>
      <c r="S28" s="439"/>
      <c r="T28" s="439"/>
      <c r="U28" s="439"/>
      <c r="V28" s="478"/>
      <c r="W28" s="533"/>
      <c r="X28" s="521"/>
      <c r="Y28" s="522"/>
      <c r="Z28" s="437" t="s">
        <v>167</v>
      </c>
      <c r="AA28" s="417"/>
      <c r="AB28" s="417"/>
      <c r="AC28" s="417"/>
      <c r="AD28" s="417"/>
      <c r="AE28" s="417"/>
      <c r="AF28" s="417"/>
      <c r="AG28" s="418"/>
      <c r="AH28" s="438" t="s">
        <v>123</v>
      </c>
      <c r="AI28" s="439"/>
      <c r="AJ28" s="439"/>
      <c r="AK28" s="439"/>
      <c r="AL28" s="478"/>
      <c r="AM28" s="438" t="s">
        <v>123</v>
      </c>
      <c r="AN28" s="439"/>
      <c r="AO28" s="439"/>
      <c r="AP28" s="439"/>
      <c r="AQ28" s="439"/>
      <c r="AR28" s="478"/>
      <c r="AS28" s="438" t="s">
        <v>123</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5155327</v>
      </c>
      <c r="BO28" s="351"/>
      <c r="BP28" s="351"/>
      <c r="BQ28" s="351"/>
      <c r="BR28" s="351"/>
      <c r="BS28" s="351"/>
      <c r="BT28" s="351"/>
      <c r="BU28" s="352"/>
      <c r="BV28" s="350">
        <v>5183522</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18</v>
      </c>
      <c r="M29" s="439"/>
      <c r="N29" s="439"/>
      <c r="O29" s="439"/>
      <c r="P29" s="478"/>
      <c r="Q29" s="438">
        <v>3200</v>
      </c>
      <c r="R29" s="439"/>
      <c r="S29" s="439"/>
      <c r="T29" s="439"/>
      <c r="U29" s="439"/>
      <c r="V29" s="478"/>
      <c r="W29" s="534"/>
      <c r="X29" s="535"/>
      <c r="Y29" s="536"/>
      <c r="Z29" s="437" t="s">
        <v>171</v>
      </c>
      <c r="AA29" s="417"/>
      <c r="AB29" s="417"/>
      <c r="AC29" s="417"/>
      <c r="AD29" s="417"/>
      <c r="AE29" s="417"/>
      <c r="AF29" s="417"/>
      <c r="AG29" s="418"/>
      <c r="AH29" s="438">
        <v>342</v>
      </c>
      <c r="AI29" s="439"/>
      <c r="AJ29" s="439"/>
      <c r="AK29" s="439"/>
      <c r="AL29" s="478"/>
      <c r="AM29" s="438">
        <v>1078956</v>
      </c>
      <c r="AN29" s="439"/>
      <c r="AO29" s="439"/>
      <c r="AP29" s="439"/>
      <c r="AQ29" s="439"/>
      <c r="AR29" s="478"/>
      <c r="AS29" s="438">
        <v>3155</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1402160</v>
      </c>
      <c r="BO29" s="388"/>
      <c r="BP29" s="388"/>
      <c r="BQ29" s="388"/>
      <c r="BR29" s="388"/>
      <c r="BS29" s="388"/>
      <c r="BT29" s="388"/>
      <c r="BU29" s="389"/>
      <c r="BV29" s="387">
        <v>807141</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97.1</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18307305</v>
      </c>
      <c r="BO30" s="557"/>
      <c r="BP30" s="557"/>
      <c r="BQ30" s="557"/>
      <c r="BR30" s="557"/>
      <c r="BS30" s="557"/>
      <c r="BT30" s="557"/>
      <c r="BU30" s="558"/>
      <c r="BV30" s="556">
        <v>21182311</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介護保険特別会計（介護サービス事業勘定）</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IF('各会計、関係団体の財政状況及び健全化判断比率'!B33="","",'各会計、関係団体の財政状況及び健全化判断比率'!B33)</f>
        <v>水道事業会計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IF('各会計、関係団体の財政状況及び健全化判断比率'!B34="","",'各会計、関係団体の財政状況及び健全化判断比率'!B34)</f>
        <v>魚市場事業特別会計</v>
      </c>
      <c r="BH34" s="569"/>
      <c r="BI34" s="569"/>
      <c r="BJ34" s="569"/>
      <c r="BK34" s="569"/>
      <c r="BL34" s="569"/>
      <c r="BM34" s="569"/>
      <c r="BN34" s="569"/>
      <c r="BO34" s="569"/>
      <c r="BP34" s="569"/>
      <c r="BQ34" s="569"/>
      <c r="BR34" s="569"/>
      <c r="BS34" s="569"/>
      <c r="BT34" s="569"/>
      <c r="BU34" s="569"/>
      <c r="BV34" s="167"/>
      <c r="BW34" s="568">
        <f>IF(BY34="","",MAX(C34:D43,U34:V43,AM34:AN43,BE34:BF43)+1)</f>
        <v>12</v>
      </c>
      <c r="BX34" s="568"/>
      <c r="BY34" s="569" t="str">
        <f>IF('各会計、関係団体の財政状況及び健全化判断比率'!B68="","",'各会計、関係団体の財政状況及び健全化判断比率'!B68)</f>
        <v>気仙広域連合</v>
      </c>
      <c r="BZ34" s="569"/>
      <c r="CA34" s="569"/>
      <c r="CB34" s="569"/>
      <c r="CC34" s="569"/>
      <c r="CD34" s="569"/>
      <c r="CE34" s="569"/>
      <c r="CF34" s="569"/>
      <c r="CG34" s="569"/>
      <c r="CH34" s="569"/>
      <c r="CI34" s="569"/>
      <c r="CJ34" s="569"/>
      <c r="CK34" s="569"/>
      <c r="CL34" s="569"/>
      <c r="CM34" s="569"/>
      <c r="CN34" s="167"/>
      <c r="CO34" s="568">
        <f>IF(CQ34="","",MAX(C34:D43,U34:V43,AM34:AN43,BE34:BF43,BW34:BX43)+1)</f>
        <v>19</v>
      </c>
      <c r="CP34" s="568"/>
      <c r="CQ34" s="569" t="str">
        <f>IF('各会計、関係団体の財政状況及び健全化判断比率'!BS7="","",'各会計、関係団体の財政状況及び健全化判断比率'!BS7)</f>
        <v>大船渡市育英奨学会</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介護保険特別会計（保険事業勘定）</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IF('各会計、関係団体の財政状況及び健全化判断比率'!B35="","",'各会計、関係団体の財政状況及び健全化判断比率'!B35)</f>
        <v>簡易水道事業特別会計</v>
      </c>
      <c r="BH35" s="569"/>
      <c r="BI35" s="569"/>
      <c r="BJ35" s="569"/>
      <c r="BK35" s="569"/>
      <c r="BL35" s="569"/>
      <c r="BM35" s="569"/>
      <c r="BN35" s="569"/>
      <c r="BO35" s="569"/>
      <c r="BP35" s="569"/>
      <c r="BQ35" s="569"/>
      <c r="BR35" s="569"/>
      <c r="BS35" s="569"/>
      <c r="BT35" s="569"/>
      <c r="BU35" s="569"/>
      <c r="BV35" s="167"/>
      <c r="BW35" s="568">
        <f t="shared" ref="BW35:BW43" si="2">IF(BY35="","",BW34+1)</f>
        <v>13</v>
      </c>
      <c r="BX35" s="568"/>
      <c r="BY35" s="569" t="str">
        <f>IF('各会計、関係団体の財政状況及び健全化判断比率'!B69="","",'各会計、関係団体の財政状況及び健全化判断比率'!B69)</f>
        <v>大船渡地区消防組合</v>
      </c>
      <c r="BZ35" s="569"/>
      <c r="CA35" s="569"/>
      <c r="CB35" s="569"/>
      <c r="CC35" s="569"/>
      <c r="CD35" s="569"/>
      <c r="CE35" s="569"/>
      <c r="CF35" s="569"/>
      <c r="CG35" s="569"/>
      <c r="CH35" s="569"/>
      <c r="CI35" s="569"/>
      <c r="CJ35" s="569"/>
      <c r="CK35" s="569"/>
      <c r="CL35" s="569"/>
      <c r="CM35" s="569"/>
      <c r="CN35" s="167"/>
      <c r="CO35" s="568">
        <f t="shared" ref="CO35:CO43" si="3">IF(CQ35="","",CO34+1)</f>
        <v>20</v>
      </c>
      <c r="CP35" s="568"/>
      <c r="CQ35" s="569" t="str">
        <f>IF('各会計、関係団体の財政状況及び健全化判断比率'!BS8="","",'各会計、関係団体の財政状況及び健全化判断比率'!BS8)</f>
        <v>大船渡魚市場</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10</v>
      </c>
      <c r="BF36" s="568"/>
      <c r="BG36" s="569" t="str">
        <f>IF('各会計、関係団体の財政状況及び健全化判断比率'!B36="","",'各会計、関係団体の財政状況及び健全化判断比率'!B36)</f>
        <v>漁業集落排水事業特別会計</v>
      </c>
      <c r="BH36" s="569"/>
      <c r="BI36" s="569"/>
      <c r="BJ36" s="569"/>
      <c r="BK36" s="569"/>
      <c r="BL36" s="569"/>
      <c r="BM36" s="569"/>
      <c r="BN36" s="569"/>
      <c r="BO36" s="569"/>
      <c r="BP36" s="569"/>
      <c r="BQ36" s="569"/>
      <c r="BR36" s="569"/>
      <c r="BS36" s="569"/>
      <c r="BT36" s="569"/>
      <c r="BU36" s="569"/>
      <c r="BV36" s="167"/>
      <c r="BW36" s="568">
        <f t="shared" si="2"/>
        <v>14</v>
      </c>
      <c r="BX36" s="568"/>
      <c r="BY36" s="569" t="str">
        <f>IF('各会計、関係団体の財政状況及び健全化判断比率'!B70="","",'各会計、関係団体の財政状況及び健全化判断比率'!B70)</f>
        <v>大船渡地区環境衛生組合</v>
      </c>
      <c r="BZ36" s="569"/>
      <c r="CA36" s="569"/>
      <c r="CB36" s="569"/>
      <c r="CC36" s="569"/>
      <c r="CD36" s="569"/>
      <c r="CE36" s="569"/>
      <c r="CF36" s="569"/>
      <c r="CG36" s="569"/>
      <c r="CH36" s="569"/>
      <c r="CI36" s="569"/>
      <c r="CJ36" s="569"/>
      <c r="CK36" s="569"/>
      <c r="CL36" s="569"/>
      <c r="CM36" s="569"/>
      <c r="CN36" s="167"/>
      <c r="CO36" s="568">
        <f t="shared" si="3"/>
        <v>21</v>
      </c>
      <c r="CP36" s="568"/>
      <c r="CQ36" s="569" t="str">
        <f>IF('各会計、関係団体の財政状況及び健全化判断比率'!BS9="","",'各会計、関係団体の財政状況及び健全化判断比率'!BS9)</f>
        <v>三陸ふるさと振興</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国民健康保険特別会計（事業勘定）</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11</v>
      </c>
      <c r="BF37" s="568"/>
      <c r="BG37" s="569" t="str">
        <f>IF('各会計、関係団体の財政状況及び健全化判断比率'!B37="","",'各会計、関係団体の財政状況及び健全化判断比率'!B37)</f>
        <v>公共下水道事業特別会計</v>
      </c>
      <c r="BH37" s="569"/>
      <c r="BI37" s="569"/>
      <c r="BJ37" s="569"/>
      <c r="BK37" s="569"/>
      <c r="BL37" s="569"/>
      <c r="BM37" s="569"/>
      <c r="BN37" s="569"/>
      <c r="BO37" s="569"/>
      <c r="BP37" s="569"/>
      <c r="BQ37" s="569"/>
      <c r="BR37" s="569"/>
      <c r="BS37" s="569"/>
      <c r="BT37" s="569"/>
      <c r="BU37" s="569"/>
      <c r="BV37" s="167"/>
      <c r="BW37" s="568">
        <f t="shared" si="2"/>
        <v>15</v>
      </c>
      <c r="BX37" s="568"/>
      <c r="BY37" s="569" t="str">
        <f>IF('各会計、関係団体の財政状況及び健全化判断比率'!B71="","",'各会計、関係団体の財政状況及び健全化判断比率'!B71)</f>
        <v>陸前高田市及び大船渡市営林組合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6</v>
      </c>
      <c r="V38" s="568"/>
      <c r="W38" s="569" t="str">
        <f>IF('各会計、関係団体の財政状況及び健全化判断比率'!B32="","",'各会計、関係団体の財政状況及び健全化判断比率'!B32)</f>
        <v>国民健康保険特別会計（診療施設勘定）</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16</v>
      </c>
      <c r="BX38" s="568"/>
      <c r="BY38" s="569" t="str">
        <f>IF('各会計、関係団体の財政状況及び健全化判断比率'!B72="","",'各会計、関係団体の財政状況及び健全化判断比率'!B72)</f>
        <v>岩手県市町村総合事務組合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17</v>
      </c>
      <c r="BX39" s="568"/>
      <c r="BY39" s="569" t="str">
        <f>IF('各会計、関係団体の財政状況及び健全化判断比率'!B73="","",'各会計、関係団体の財政状況及び健全化判断比率'!B73)</f>
        <v>岩手県後期高齢者医療広域連合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18</v>
      </c>
      <c r="BX40" s="568"/>
      <c r="BY40" s="569" t="str">
        <f>IF('各会計、関係団体の財政状況及び健全化判断比率'!B74="","",'各会計、関係団体の財政状況及び健全化判断比率'!B74)</f>
        <v>岩手県沿岸南部広域環境組合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4419945</v>
      </c>
      <c r="S5" s="585"/>
      <c r="T5" s="585"/>
      <c r="U5" s="585"/>
      <c r="V5" s="585"/>
      <c r="W5" s="585"/>
      <c r="X5" s="585"/>
      <c r="Y5" s="586"/>
      <c r="Z5" s="587">
        <v>7.1</v>
      </c>
      <c r="AA5" s="587"/>
      <c r="AB5" s="587"/>
      <c r="AC5" s="587"/>
      <c r="AD5" s="588">
        <v>4419945</v>
      </c>
      <c r="AE5" s="588"/>
      <c r="AF5" s="588"/>
      <c r="AG5" s="588"/>
      <c r="AH5" s="588"/>
      <c r="AI5" s="588"/>
      <c r="AJ5" s="588"/>
      <c r="AK5" s="588"/>
      <c r="AL5" s="589">
        <v>42.5</v>
      </c>
      <c r="AM5" s="590"/>
      <c r="AN5" s="590"/>
      <c r="AO5" s="591"/>
      <c r="AP5" s="581" t="s">
        <v>210</v>
      </c>
      <c r="AQ5" s="582"/>
      <c r="AR5" s="582"/>
      <c r="AS5" s="582"/>
      <c r="AT5" s="582"/>
      <c r="AU5" s="582"/>
      <c r="AV5" s="582"/>
      <c r="AW5" s="582"/>
      <c r="AX5" s="582"/>
      <c r="AY5" s="582"/>
      <c r="AZ5" s="582"/>
      <c r="BA5" s="582"/>
      <c r="BB5" s="582"/>
      <c r="BC5" s="582"/>
      <c r="BD5" s="582"/>
      <c r="BE5" s="582"/>
      <c r="BF5" s="583"/>
      <c r="BG5" s="595">
        <v>4410937</v>
      </c>
      <c r="BH5" s="596"/>
      <c r="BI5" s="596"/>
      <c r="BJ5" s="596"/>
      <c r="BK5" s="596"/>
      <c r="BL5" s="596"/>
      <c r="BM5" s="596"/>
      <c r="BN5" s="597"/>
      <c r="BO5" s="598">
        <v>99.8</v>
      </c>
      <c r="BP5" s="598"/>
      <c r="BQ5" s="598"/>
      <c r="BR5" s="598"/>
      <c r="BS5" s="599">
        <v>213585</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184544</v>
      </c>
      <c r="S6" s="596"/>
      <c r="T6" s="596"/>
      <c r="U6" s="596"/>
      <c r="V6" s="596"/>
      <c r="W6" s="596"/>
      <c r="X6" s="596"/>
      <c r="Y6" s="597"/>
      <c r="Z6" s="598">
        <v>0.3</v>
      </c>
      <c r="AA6" s="598"/>
      <c r="AB6" s="598"/>
      <c r="AC6" s="598"/>
      <c r="AD6" s="599">
        <v>184544</v>
      </c>
      <c r="AE6" s="599"/>
      <c r="AF6" s="599"/>
      <c r="AG6" s="599"/>
      <c r="AH6" s="599"/>
      <c r="AI6" s="599"/>
      <c r="AJ6" s="599"/>
      <c r="AK6" s="599"/>
      <c r="AL6" s="600">
        <v>1.8</v>
      </c>
      <c r="AM6" s="601"/>
      <c r="AN6" s="601"/>
      <c r="AO6" s="602"/>
      <c r="AP6" s="592" t="s">
        <v>215</v>
      </c>
      <c r="AQ6" s="593"/>
      <c r="AR6" s="593"/>
      <c r="AS6" s="593"/>
      <c r="AT6" s="593"/>
      <c r="AU6" s="593"/>
      <c r="AV6" s="593"/>
      <c r="AW6" s="593"/>
      <c r="AX6" s="593"/>
      <c r="AY6" s="593"/>
      <c r="AZ6" s="593"/>
      <c r="BA6" s="593"/>
      <c r="BB6" s="593"/>
      <c r="BC6" s="593"/>
      <c r="BD6" s="593"/>
      <c r="BE6" s="593"/>
      <c r="BF6" s="594"/>
      <c r="BG6" s="595">
        <v>4410937</v>
      </c>
      <c r="BH6" s="596"/>
      <c r="BI6" s="596"/>
      <c r="BJ6" s="596"/>
      <c r="BK6" s="596"/>
      <c r="BL6" s="596"/>
      <c r="BM6" s="596"/>
      <c r="BN6" s="597"/>
      <c r="BO6" s="598">
        <v>99.8</v>
      </c>
      <c r="BP6" s="598"/>
      <c r="BQ6" s="598"/>
      <c r="BR6" s="598"/>
      <c r="BS6" s="599">
        <v>213585</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185692</v>
      </c>
      <c r="CS6" s="596"/>
      <c r="CT6" s="596"/>
      <c r="CU6" s="596"/>
      <c r="CV6" s="596"/>
      <c r="CW6" s="596"/>
      <c r="CX6" s="596"/>
      <c r="CY6" s="597"/>
      <c r="CZ6" s="598">
        <v>0.3</v>
      </c>
      <c r="DA6" s="598"/>
      <c r="DB6" s="598"/>
      <c r="DC6" s="598"/>
      <c r="DD6" s="604" t="s">
        <v>217</v>
      </c>
      <c r="DE6" s="596"/>
      <c r="DF6" s="596"/>
      <c r="DG6" s="596"/>
      <c r="DH6" s="596"/>
      <c r="DI6" s="596"/>
      <c r="DJ6" s="596"/>
      <c r="DK6" s="596"/>
      <c r="DL6" s="596"/>
      <c r="DM6" s="596"/>
      <c r="DN6" s="596"/>
      <c r="DO6" s="596"/>
      <c r="DP6" s="597"/>
      <c r="DQ6" s="604">
        <v>185692</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2361</v>
      </c>
      <c r="S7" s="596"/>
      <c r="T7" s="596"/>
      <c r="U7" s="596"/>
      <c r="V7" s="596"/>
      <c r="W7" s="596"/>
      <c r="X7" s="596"/>
      <c r="Y7" s="597"/>
      <c r="Z7" s="598">
        <v>0</v>
      </c>
      <c r="AA7" s="598"/>
      <c r="AB7" s="598"/>
      <c r="AC7" s="598"/>
      <c r="AD7" s="599">
        <v>2361</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2064529</v>
      </c>
      <c r="BH7" s="596"/>
      <c r="BI7" s="596"/>
      <c r="BJ7" s="596"/>
      <c r="BK7" s="596"/>
      <c r="BL7" s="596"/>
      <c r="BM7" s="596"/>
      <c r="BN7" s="597"/>
      <c r="BO7" s="598">
        <v>46.7</v>
      </c>
      <c r="BP7" s="598"/>
      <c r="BQ7" s="598"/>
      <c r="BR7" s="598"/>
      <c r="BS7" s="599">
        <v>89599</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13309560</v>
      </c>
      <c r="CS7" s="596"/>
      <c r="CT7" s="596"/>
      <c r="CU7" s="596"/>
      <c r="CV7" s="596"/>
      <c r="CW7" s="596"/>
      <c r="CX7" s="596"/>
      <c r="CY7" s="597"/>
      <c r="CZ7" s="598">
        <v>23.5</v>
      </c>
      <c r="DA7" s="598"/>
      <c r="DB7" s="598"/>
      <c r="DC7" s="598"/>
      <c r="DD7" s="604">
        <v>39045</v>
      </c>
      <c r="DE7" s="596"/>
      <c r="DF7" s="596"/>
      <c r="DG7" s="596"/>
      <c r="DH7" s="596"/>
      <c r="DI7" s="596"/>
      <c r="DJ7" s="596"/>
      <c r="DK7" s="596"/>
      <c r="DL7" s="596"/>
      <c r="DM7" s="596"/>
      <c r="DN7" s="596"/>
      <c r="DO7" s="596"/>
      <c r="DP7" s="597"/>
      <c r="DQ7" s="604">
        <v>6208069</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6024</v>
      </c>
      <c r="S8" s="596"/>
      <c r="T8" s="596"/>
      <c r="U8" s="596"/>
      <c r="V8" s="596"/>
      <c r="W8" s="596"/>
      <c r="X8" s="596"/>
      <c r="Y8" s="597"/>
      <c r="Z8" s="598">
        <v>0</v>
      </c>
      <c r="AA8" s="598"/>
      <c r="AB8" s="598"/>
      <c r="AC8" s="598"/>
      <c r="AD8" s="599">
        <v>6024</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64361</v>
      </c>
      <c r="BH8" s="596"/>
      <c r="BI8" s="596"/>
      <c r="BJ8" s="596"/>
      <c r="BK8" s="596"/>
      <c r="BL8" s="596"/>
      <c r="BM8" s="596"/>
      <c r="BN8" s="597"/>
      <c r="BO8" s="598">
        <v>1.5</v>
      </c>
      <c r="BP8" s="598"/>
      <c r="BQ8" s="598"/>
      <c r="BR8" s="598"/>
      <c r="BS8" s="604" t="s">
        <v>114</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6149258</v>
      </c>
      <c r="CS8" s="596"/>
      <c r="CT8" s="596"/>
      <c r="CU8" s="596"/>
      <c r="CV8" s="596"/>
      <c r="CW8" s="596"/>
      <c r="CX8" s="596"/>
      <c r="CY8" s="597"/>
      <c r="CZ8" s="598">
        <v>10.9</v>
      </c>
      <c r="DA8" s="598"/>
      <c r="DB8" s="598"/>
      <c r="DC8" s="598"/>
      <c r="DD8" s="604">
        <v>46874</v>
      </c>
      <c r="DE8" s="596"/>
      <c r="DF8" s="596"/>
      <c r="DG8" s="596"/>
      <c r="DH8" s="596"/>
      <c r="DI8" s="596"/>
      <c r="DJ8" s="596"/>
      <c r="DK8" s="596"/>
      <c r="DL8" s="596"/>
      <c r="DM8" s="596"/>
      <c r="DN8" s="596"/>
      <c r="DO8" s="596"/>
      <c r="DP8" s="597"/>
      <c r="DQ8" s="604">
        <v>2746762</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3450</v>
      </c>
      <c r="S9" s="596"/>
      <c r="T9" s="596"/>
      <c r="U9" s="596"/>
      <c r="V9" s="596"/>
      <c r="W9" s="596"/>
      <c r="X9" s="596"/>
      <c r="Y9" s="597"/>
      <c r="Z9" s="598">
        <v>0</v>
      </c>
      <c r="AA9" s="598"/>
      <c r="AB9" s="598"/>
      <c r="AC9" s="598"/>
      <c r="AD9" s="599">
        <v>3450</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1429577</v>
      </c>
      <c r="BH9" s="596"/>
      <c r="BI9" s="596"/>
      <c r="BJ9" s="596"/>
      <c r="BK9" s="596"/>
      <c r="BL9" s="596"/>
      <c r="BM9" s="596"/>
      <c r="BN9" s="597"/>
      <c r="BO9" s="598">
        <v>32.299999999999997</v>
      </c>
      <c r="BP9" s="598"/>
      <c r="BQ9" s="598"/>
      <c r="BR9" s="598"/>
      <c r="BS9" s="604" t="s">
        <v>114</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1309571</v>
      </c>
      <c r="CS9" s="596"/>
      <c r="CT9" s="596"/>
      <c r="CU9" s="596"/>
      <c r="CV9" s="596"/>
      <c r="CW9" s="596"/>
      <c r="CX9" s="596"/>
      <c r="CY9" s="597"/>
      <c r="CZ9" s="598">
        <v>2.2999999999999998</v>
      </c>
      <c r="DA9" s="598"/>
      <c r="DB9" s="598"/>
      <c r="DC9" s="598"/>
      <c r="DD9" s="604">
        <v>55777</v>
      </c>
      <c r="DE9" s="596"/>
      <c r="DF9" s="596"/>
      <c r="DG9" s="596"/>
      <c r="DH9" s="596"/>
      <c r="DI9" s="596"/>
      <c r="DJ9" s="596"/>
      <c r="DK9" s="596"/>
      <c r="DL9" s="596"/>
      <c r="DM9" s="596"/>
      <c r="DN9" s="596"/>
      <c r="DO9" s="596"/>
      <c r="DP9" s="597"/>
      <c r="DQ9" s="604">
        <v>1173626</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655087</v>
      </c>
      <c r="S10" s="596"/>
      <c r="T10" s="596"/>
      <c r="U10" s="596"/>
      <c r="V10" s="596"/>
      <c r="W10" s="596"/>
      <c r="X10" s="596"/>
      <c r="Y10" s="597"/>
      <c r="Z10" s="598">
        <v>1.1000000000000001</v>
      </c>
      <c r="AA10" s="598"/>
      <c r="AB10" s="598"/>
      <c r="AC10" s="598"/>
      <c r="AD10" s="599">
        <v>655087</v>
      </c>
      <c r="AE10" s="599"/>
      <c r="AF10" s="599"/>
      <c r="AG10" s="599"/>
      <c r="AH10" s="599"/>
      <c r="AI10" s="599"/>
      <c r="AJ10" s="599"/>
      <c r="AK10" s="599"/>
      <c r="AL10" s="600">
        <v>6.3</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116016</v>
      </c>
      <c r="BH10" s="596"/>
      <c r="BI10" s="596"/>
      <c r="BJ10" s="596"/>
      <c r="BK10" s="596"/>
      <c r="BL10" s="596"/>
      <c r="BM10" s="596"/>
      <c r="BN10" s="597"/>
      <c r="BO10" s="598">
        <v>2.6</v>
      </c>
      <c r="BP10" s="598"/>
      <c r="BQ10" s="598"/>
      <c r="BR10" s="598"/>
      <c r="BS10" s="604" t="s">
        <v>114</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166185</v>
      </c>
      <c r="CS10" s="596"/>
      <c r="CT10" s="596"/>
      <c r="CU10" s="596"/>
      <c r="CV10" s="596"/>
      <c r="CW10" s="596"/>
      <c r="CX10" s="596"/>
      <c r="CY10" s="597"/>
      <c r="CZ10" s="598">
        <v>0.3</v>
      </c>
      <c r="DA10" s="598"/>
      <c r="DB10" s="598"/>
      <c r="DC10" s="598"/>
      <c r="DD10" s="604" t="s">
        <v>114</v>
      </c>
      <c r="DE10" s="596"/>
      <c r="DF10" s="596"/>
      <c r="DG10" s="596"/>
      <c r="DH10" s="596"/>
      <c r="DI10" s="596"/>
      <c r="DJ10" s="596"/>
      <c r="DK10" s="596"/>
      <c r="DL10" s="596"/>
      <c r="DM10" s="596"/>
      <c r="DN10" s="596"/>
      <c r="DO10" s="596"/>
      <c r="DP10" s="597"/>
      <c r="DQ10" s="604">
        <v>40793</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t="s">
        <v>114</v>
      </c>
      <c r="S11" s="596"/>
      <c r="T11" s="596"/>
      <c r="U11" s="596"/>
      <c r="V11" s="596"/>
      <c r="W11" s="596"/>
      <c r="X11" s="596"/>
      <c r="Y11" s="597"/>
      <c r="Z11" s="598" t="s">
        <v>114</v>
      </c>
      <c r="AA11" s="598"/>
      <c r="AB11" s="598"/>
      <c r="AC11" s="598"/>
      <c r="AD11" s="599" t="s">
        <v>114</v>
      </c>
      <c r="AE11" s="599"/>
      <c r="AF11" s="599"/>
      <c r="AG11" s="599"/>
      <c r="AH11" s="599"/>
      <c r="AI11" s="599"/>
      <c r="AJ11" s="599"/>
      <c r="AK11" s="599"/>
      <c r="AL11" s="600" t="s">
        <v>114</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454575</v>
      </c>
      <c r="BH11" s="596"/>
      <c r="BI11" s="596"/>
      <c r="BJ11" s="596"/>
      <c r="BK11" s="596"/>
      <c r="BL11" s="596"/>
      <c r="BM11" s="596"/>
      <c r="BN11" s="597"/>
      <c r="BO11" s="598">
        <v>10.3</v>
      </c>
      <c r="BP11" s="598"/>
      <c r="BQ11" s="598"/>
      <c r="BR11" s="598"/>
      <c r="BS11" s="604">
        <v>89599</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1429051</v>
      </c>
      <c r="CS11" s="596"/>
      <c r="CT11" s="596"/>
      <c r="CU11" s="596"/>
      <c r="CV11" s="596"/>
      <c r="CW11" s="596"/>
      <c r="CX11" s="596"/>
      <c r="CY11" s="597"/>
      <c r="CZ11" s="598">
        <v>2.5</v>
      </c>
      <c r="DA11" s="598"/>
      <c r="DB11" s="598"/>
      <c r="DC11" s="598"/>
      <c r="DD11" s="604">
        <v>666385</v>
      </c>
      <c r="DE11" s="596"/>
      <c r="DF11" s="596"/>
      <c r="DG11" s="596"/>
      <c r="DH11" s="596"/>
      <c r="DI11" s="596"/>
      <c r="DJ11" s="596"/>
      <c r="DK11" s="596"/>
      <c r="DL11" s="596"/>
      <c r="DM11" s="596"/>
      <c r="DN11" s="596"/>
      <c r="DO11" s="596"/>
      <c r="DP11" s="597"/>
      <c r="DQ11" s="604">
        <v>751904</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114</v>
      </c>
      <c r="S12" s="596"/>
      <c r="T12" s="596"/>
      <c r="U12" s="596"/>
      <c r="V12" s="596"/>
      <c r="W12" s="596"/>
      <c r="X12" s="596"/>
      <c r="Y12" s="597"/>
      <c r="Z12" s="598" t="s">
        <v>114</v>
      </c>
      <c r="AA12" s="598"/>
      <c r="AB12" s="598"/>
      <c r="AC12" s="598"/>
      <c r="AD12" s="599" t="s">
        <v>114</v>
      </c>
      <c r="AE12" s="599"/>
      <c r="AF12" s="599"/>
      <c r="AG12" s="599"/>
      <c r="AH12" s="599"/>
      <c r="AI12" s="599"/>
      <c r="AJ12" s="599"/>
      <c r="AK12" s="599"/>
      <c r="AL12" s="600" t="s">
        <v>114</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1882460</v>
      </c>
      <c r="BH12" s="596"/>
      <c r="BI12" s="596"/>
      <c r="BJ12" s="596"/>
      <c r="BK12" s="596"/>
      <c r="BL12" s="596"/>
      <c r="BM12" s="596"/>
      <c r="BN12" s="597"/>
      <c r="BO12" s="598">
        <v>42.6</v>
      </c>
      <c r="BP12" s="598"/>
      <c r="BQ12" s="598"/>
      <c r="BR12" s="598"/>
      <c r="BS12" s="604">
        <v>123986</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800552</v>
      </c>
      <c r="CS12" s="596"/>
      <c r="CT12" s="596"/>
      <c r="CU12" s="596"/>
      <c r="CV12" s="596"/>
      <c r="CW12" s="596"/>
      <c r="CX12" s="596"/>
      <c r="CY12" s="597"/>
      <c r="CZ12" s="598">
        <v>1.4</v>
      </c>
      <c r="DA12" s="598"/>
      <c r="DB12" s="598"/>
      <c r="DC12" s="598"/>
      <c r="DD12" s="604">
        <v>46304</v>
      </c>
      <c r="DE12" s="596"/>
      <c r="DF12" s="596"/>
      <c r="DG12" s="596"/>
      <c r="DH12" s="596"/>
      <c r="DI12" s="596"/>
      <c r="DJ12" s="596"/>
      <c r="DK12" s="596"/>
      <c r="DL12" s="596"/>
      <c r="DM12" s="596"/>
      <c r="DN12" s="596"/>
      <c r="DO12" s="596"/>
      <c r="DP12" s="597"/>
      <c r="DQ12" s="604">
        <v>307523</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22341</v>
      </c>
      <c r="S13" s="596"/>
      <c r="T13" s="596"/>
      <c r="U13" s="596"/>
      <c r="V13" s="596"/>
      <c r="W13" s="596"/>
      <c r="X13" s="596"/>
      <c r="Y13" s="597"/>
      <c r="Z13" s="598">
        <v>0</v>
      </c>
      <c r="AA13" s="598"/>
      <c r="AB13" s="598"/>
      <c r="AC13" s="598"/>
      <c r="AD13" s="599">
        <v>22341</v>
      </c>
      <c r="AE13" s="599"/>
      <c r="AF13" s="599"/>
      <c r="AG13" s="599"/>
      <c r="AH13" s="599"/>
      <c r="AI13" s="599"/>
      <c r="AJ13" s="599"/>
      <c r="AK13" s="599"/>
      <c r="AL13" s="600">
        <v>0.2</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1859225</v>
      </c>
      <c r="BH13" s="596"/>
      <c r="BI13" s="596"/>
      <c r="BJ13" s="596"/>
      <c r="BK13" s="596"/>
      <c r="BL13" s="596"/>
      <c r="BM13" s="596"/>
      <c r="BN13" s="597"/>
      <c r="BO13" s="598">
        <v>42.1</v>
      </c>
      <c r="BP13" s="598"/>
      <c r="BQ13" s="598"/>
      <c r="BR13" s="598"/>
      <c r="BS13" s="604">
        <v>123986</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15788494</v>
      </c>
      <c r="CS13" s="596"/>
      <c r="CT13" s="596"/>
      <c r="CU13" s="596"/>
      <c r="CV13" s="596"/>
      <c r="CW13" s="596"/>
      <c r="CX13" s="596"/>
      <c r="CY13" s="597"/>
      <c r="CZ13" s="598">
        <v>27.9</v>
      </c>
      <c r="DA13" s="598"/>
      <c r="DB13" s="598"/>
      <c r="DC13" s="598"/>
      <c r="DD13" s="604">
        <v>14010839</v>
      </c>
      <c r="DE13" s="596"/>
      <c r="DF13" s="596"/>
      <c r="DG13" s="596"/>
      <c r="DH13" s="596"/>
      <c r="DI13" s="596"/>
      <c r="DJ13" s="596"/>
      <c r="DK13" s="596"/>
      <c r="DL13" s="596"/>
      <c r="DM13" s="596"/>
      <c r="DN13" s="596"/>
      <c r="DO13" s="596"/>
      <c r="DP13" s="597"/>
      <c r="DQ13" s="604">
        <v>3172644</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114</v>
      </c>
      <c r="S14" s="596"/>
      <c r="T14" s="596"/>
      <c r="U14" s="596"/>
      <c r="V14" s="596"/>
      <c r="W14" s="596"/>
      <c r="X14" s="596"/>
      <c r="Y14" s="597"/>
      <c r="Z14" s="598" t="s">
        <v>114</v>
      </c>
      <c r="AA14" s="598"/>
      <c r="AB14" s="598"/>
      <c r="AC14" s="598"/>
      <c r="AD14" s="599" t="s">
        <v>114</v>
      </c>
      <c r="AE14" s="599"/>
      <c r="AF14" s="599"/>
      <c r="AG14" s="599"/>
      <c r="AH14" s="599"/>
      <c r="AI14" s="599"/>
      <c r="AJ14" s="599"/>
      <c r="AK14" s="599"/>
      <c r="AL14" s="600" t="s">
        <v>114</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103273</v>
      </c>
      <c r="BH14" s="596"/>
      <c r="BI14" s="596"/>
      <c r="BJ14" s="596"/>
      <c r="BK14" s="596"/>
      <c r="BL14" s="596"/>
      <c r="BM14" s="596"/>
      <c r="BN14" s="597"/>
      <c r="BO14" s="598">
        <v>2.2999999999999998</v>
      </c>
      <c r="BP14" s="598"/>
      <c r="BQ14" s="598"/>
      <c r="BR14" s="598"/>
      <c r="BS14" s="604" t="s">
        <v>114</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3022123</v>
      </c>
      <c r="CS14" s="596"/>
      <c r="CT14" s="596"/>
      <c r="CU14" s="596"/>
      <c r="CV14" s="596"/>
      <c r="CW14" s="596"/>
      <c r="CX14" s="596"/>
      <c r="CY14" s="597"/>
      <c r="CZ14" s="598">
        <v>5.3</v>
      </c>
      <c r="DA14" s="598"/>
      <c r="DB14" s="598"/>
      <c r="DC14" s="598"/>
      <c r="DD14" s="604">
        <v>2132208</v>
      </c>
      <c r="DE14" s="596"/>
      <c r="DF14" s="596"/>
      <c r="DG14" s="596"/>
      <c r="DH14" s="596"/>
      <c r="DI14" s="596"/>
      <c r="DJ14" s="596"/>
      <c r="DK14" s="596"/>
      <c r="DL14" s="596"/>
      <c r="DM14" s="596"/>
      <c r="DN14" s="596"/>
      <c r="DO14" s="596"/>
      <c r="DP14" s="597"/>
      <c r="DQ14" s="604">
        <v>980941</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9683</v>
      </c>
      <c r="S15" s="596"/>
      <c r="T15" s="596"/>
      <c r="U15" s="596"/>
      <c r="V15" s="596"/>
      <c r="W15" s="596"/>
      <c r="X15" s="596"/>
      <c r="Y15" s="597"/>
      <c r="Z15" s="598">
        <v>0</v>
      </c>
      <c r="AA15" s="598"/>
      <c r="AB15" s="598"/>
      <c r="AC15" s="598"/>
      <c r="AD15" s="599">
        <v>9683</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357691</v>
      </c>
      <c r="BH15" s="596"/>
      <c r="BI15" s="596"/>
      <c r="BJ15" s="596"/>
      <c r="BK15" s="596"/>
      <c r="BL15" s="596"/>
      <c r="BM15" s="596"/>
      <c r="BN15" s="597"/>
      <c r="BO15" s="598">
        <v>8.1</v>
      </c>
      <c r="BP15" s="598"/>
      <c r="BQ15" s="598"/>
      <c r="BR15" s="598"/>
      <c r="BS15" s="604" t="s">
        <v>114</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4034307</v>
      </c>
      <c r="CS15" s="596"/>
      <c r="CT15" s="596"/>
      <c r="CU15" s="596"/>
      <c r="CV15" s="596"/>
      <c r="CW15" s="596"/>
      <c r="CX15" s="596"/>
      <c r="CY15" s="597"/>
      <c r="CZ15" s="598">
        <v>7.1</v>
      </c>
      <c r="DA15" s="598"/>
      <c r="DB15" s="598"/>
      <c r="DC15" s="598"/>
      <c r="DD15" s="604">
        <v>2377685</v>
      </c>
      <c r="DE15" s="596"/>
      <c r="DF15" s="596"/>
      <c r="DG15" s="596"/>
      <c r="DH15" s="596"/>
      <c r="DI15" s="596"/>
      <c r="DJ15" s="596"/>
      <c r="DK15" s="596"/>
      <c r="DL15" s="596"/>
      <c r="DM15" s="596"/>
      <c r="DN15" s="596"/>
      <c r="DO15" s="596"/>
      <c r="DP15" s="597"/>
      <c r="DQ15" s="604">
        <v>1665797</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10741515</v>
      </c>
      <c r="S16" s="596"/>
      <c r="T16" s="596"/>
      <c r="U16" s="596"/>
      <c r="V16" s="596"/>
      <c r="W16" s="596"/>
      <c r="X16" s="596"/>
      <c r="Y16" s="597"/>
      <c r="Z16" s="598">
        <v>17.3</v>
      </c>
      <c r="AA16" s="598"/>
      <c r="AB16" s="598"/>
      <c r="AC16" s="598"/>
      <c r="AD16" s="599">
        <v>5088229</v>
      </c>
      <c r="AE16" s="599"/>
      <c r="AF16" s="599"/>
      <c r="AG16" s="599"/>
      <c r="AH16" s="599"/>
      <c r="AI16" s="599"/>
      <c r="AJ16" s="599"/>
      <c r="AK16" s="599"/>
      <c r="AL16" s="600">
        <v>48.9</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v>2984</v>
      </c>
      <c r="BH16" s="596"/>
      <c r="BI16" s="596"/>
      <c r="BJ16" s="596"/>
      <c r="BK16" s="596"/>
      <c r="BL16" s="596"/>
      <c r="BM16" s="596"/>
      <c r="BN16" s="597"/>
      <c r="BO16" s="598">
        <v>0.1</v>
      </c>
      <c r="BP16" s="598"/>
      <c r="BQ16" s="598"/>
      <c r="BR16" s="598"/>
      <c r="BS16" s="604" t="s">
        <v>114</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8197314</v>
      </c>
      <c r="CS16" s="596"/>
      <c r="CT16" s="596"/>
      <c r="CU16" s="596"/>
      <c r="CV16" s="596"/>
      <c r="CW16" s="596"/>
      <c r="CX16" s="596"/>
      <c r="CY16" s="597"/>
      <c r="CZ16" s="598">
        <v>14.5</v>
      </c>
      <c r="DA16" s="598"/>
      <c r="DB16" s="598"/>
      <c r="DC16" s="598"/>
      <c r="DD16" s="604" t="s">
        <v>114</v>
      </c>
      <c r="DE16" s="596"/>
      <c r="DF16" s="596"/>
      <c r="DG16" s="596"/>
      <c r="DH16" s="596"/>
      <c r="DI16" s="596"/>
      <c r="DJ16" s="596"/>
      <c r="DK16" s="596"/>
      <c r="DL16" s="596"/>
      <c r="DM16" s="596"/>
      <c r="DN16" s="596"/>
      <c r="DO16" s="596"/>
      <c r="DP16" s="597"/>
      <c r="DQ16" s="604">
        <v>472597</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5088229</v>
      </c>
      <c r="S17" s="596"/>
      <c r="T17" s="596"/>
      <c r="U17" s="596"/>
      <c r="V17" s="596"/>
      <c r="W17" s="596"/>
      <c r="X17" s="596"/>
      <c r="Y17" s="597"/>
      <c r="Z17" s="598">
        <v>8.1999999999999993</v>
      </c>
      <c r="AA17" s="598"/>
      <c r="AB17" s="598"/>
      <c r="AC17" s="598"/>
      <c r="AD17" s="599">
        <v>5088229</v>
      </c>
      <c r="AE17" s="599"/>
      <c r="AF17" s="599"/>
      <c r="AG17" s="599"/>
      <c r="AH17" s="599"/>
      <c r="AI17" s="599"/>
      <c r="AJ17" s="599"/>
      <c r="AK17" s="599"/>
      <c r="AL17" s="600">
        <v>48.9</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114</v>
      </c>
      <c r="BH17" s="596"/>
      <c r="BI17" s="596"/>
      <c r="BJ17" s="596"/>
      <c r="BK17" s="596"/>
      <c r="BL17" s="596"/>
      <c r="BM17" s="596"/>
      <c r="BN17" s="597"/>
      <c r="BO17" s="598" t="s">
        <v>114</v>
      </c>
      <c r="BP17" s="598"/>
      <c r="BQ17" s="598"/>
      <c r="BR17" s="598"/>
      <c r="BS17" s="604" t="s">
        <v>114</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2132529</v>
      </c>
      <c r="CS17" s="596"/>
      <c r="CT17" s="596"/>
      <c r="CU17" s="596"/>
      <c r="CV17" s="596"/>
      <c r="CW17" s="596"/>
      <c r="CX17" s="596"/>
      <c r="CY17" s="597"/>
      <c r="CZ17" s="598">
        <v>3.8</v>
      </c>
      <c r="DA17" s="598"/>
      <c r="DB17" s="598"/>
      <c r="DC17" s="598"/>
      <c r="DD17" s="604" t="s">
        <v>114</v>
      </c>
      <c r="DE17" s="596"/>
      <c r="DF17" s="596"/>
      <c r="DG17" s="596"/>
      <c r="DH17" s="596"/>
      <c r="DI17" s="596"/>
      <c r="DJ17" s="596"/>
      <c r="DK17" s="596"/>
      <c r="DL17" s="596"/>
      <c r="DM17" s="596"/>
      <c r="DN17" s="596"/>
      <c r="DO17" s="596"/>
      <c r="DP17" s="597"/>
      <c r="DQ17" s="604">
        <v>2080716</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650891</v>
      </c>
      <c r="S18" s="596"/>
      <c r="T18" s="596"/>
      <c r="U18" s="596"/>
      <c r="V18" s="596"/>
      <c r="W18" s="596"/>
      <c r="X18" s="596"/>
      <c r="Y18" s="597"/>
      <c r="Z18" s="598">
        <v>1</v>
      </c>
      <c r="AA18" s="598"/>
      <c r="AB18" s="598"/>
      <c r="AC18" s="598"/>
      <c r="AD18" s="599" t="s">
        <v>114</v>
      </c>
      <c r="AE18" s="599"/>
      <c r="AF18" s="599"/>
      <c r="AG18" s="599"/>
      <c r="AH18" s="599"/>
      <c r="AI18" s="599"/>
      <c r="AJ18" s="599"/>
      <c r="AK18" s="599"/>
      <c r="AL18" s="600" t="s">
        <v>114</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114</v>
      </c>
      <c r="BH18" s="596"/>
      <c r="BI18" s="596"/>
      <c r="BJ18" s="596"/>
      <c r="BK18" s="596"/>
      <c r="BL18" s="596"/>
      <c r="BM18" s="596"/>
      <c r="BN18" s="597"/>
      <c r="BO18" s="598" t="s">
        <v>114</v>
      </c>
      <c r="BP18" s="598"/>
      <c r="BQ18" s="598"/>
      <c r="BR18" s="598"/>
      <c r="BS18" s="604" t="s">
        <v>114</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114</v>
      </c>
      <c r="CS18" s="596"/>
      <c r="CT18" s="596"/>
      <c r="CU18" s="596"/>
      <c r="CV18" s="596"/>
      <c r="CW18" s="596"/>
      <c r="CX18" s="596"/>
      <c r="CY18" s="597"/>
      <c r="CZ18" s="598" t="s">
        <v>114</v>
      </c>
      <c r="DA18" s="598"/>
      <c r="DB18" s="598"/>
      <c r="DC18" s="598"/>
      <c r="DD18" s="604" t="s">
        <v>114</v>
      </c>
      <c r="DE18" s="596"/>
      <c r="DF18" s="596"/>
      <c r="DG18" s="596"/>
      <c r="DH18" s="596"/>
      <c r="DI18" s="596"/>
      <c r="DJ18" s="596"/>
      <c r="DK18" s="596"/>
      <c r="DL18" s="596"/>
      <c r="DM18" s="596"/>
      <c r="DN18" s="596"/>
      <c r="DO18" s="596"/>
      <c r="DP18" s="597"/>
      <c r="DQ18" s="604" t="s">
        <v>114</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v>5002395</v>
      </c>
      <c r="S19" s="596"/>
      <c r="T19" s="596"/>
      <c r="U19" s="596"/>
      <c r="V19" s="596"/>
      <c r="W19" s="596"/>
      <c r="X19" s="596"/>
      <c r="Y19" s="597"/>
      <c r="Z19" s="598">
        <v>8.1</v>
      </c>
      <c r="AA19" s="598"/>
      <c r="AB19" s="598"/>
      <c r="AC19" s="598"/>
      <c r="AD19" s="599" t="s">
        <v>114</v>
      </c>
      <c r="AE19" s="599"/>
      <c r="AF19" s="599"/>
      <c r="AG19" s="599"/>
      <c r="AH19" s="599"/>
      <c r="AI19" s="599"/>
      <c r="AJ19" s="599"/>
      <c r="AK19" s="599"/>
      <c r="AL19" s="600" t="s">
        <v>114</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9008</v>
      </c>
      <c r="BH19" s="596"/>
      <c r="BI19" s="596"/>
      <c r="BJ19" s="596"/>
      <c r="BK19" s="596"/>
      <c r="BL19" s="596"/>
      <c r="BM19" s="596"/>
      <c r="BN19" s="597"/>
      <c r="BO19" s="598">
        <v>0.2</v>
      </c>
      <c r="BP19" s="598"/>
      <c r="BQ19" s="598"/>
      <c r="BR19" s="598"/>
      <c r="BS19" s="604" t="s">
        <v>114</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114</v>
      </c>
      <c r="CS19" s="596"/>
      <c r="CT19" s="596"/>
      <c r="CU19" s="596"/>
      <c r="CV19" s="596"/>
      <c r="CW19" s="596"/>
      <c r="CX19" s="596"/>
      <c r="CY19" s="597"/>
      <c r="CZ19" s="598" t="s">
        <v>114</v>
      </c>
      <c r="DA19" s="598"/>
      <c r="DB19" s="598"/>
      <c r="DC19" s="598"/>
      <c r="DD19" s="604" t="s">
        <v>114</v>
      </c>
      <c r="DE19" s="596"/>
      <c r="DF19" s="596"/>
      <c r="DG19" s="596"/>
      <c r="DH19" s="596"/>
      <c r="DI19" s="596"/>
      <c r="DJ19" s="596"/>
      <c r="DK19" s="596"/>
      <c r="DL19" s="596"/>
      <c r="DM19" s="596"/>
      <c r="DN19" s="596"/>
      <c r="DO19" s="596"/>
      <c r="DP19" s="597"/>
      <c r="DQ19" s="604" t="s">
        <v>114</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16044950</v>
      </c>
      <c r="S20" s="596"/>
      <c r="T20" s="596"/>
      <c r="U20" s="596"/>
      <c r="V20" s="596"/>
      <c r="W20" s="596"/>
      <c r="X20" s="596"/>
      <c r="Y20" s="597"/>
      <c r="Z20" s="598">
        <v>25.8</v>
      </c>
      <c r="AA20" s="598"/>
      <c r="AB20" s="598"/>
      <c r="AC20" s="598"/>
      <c r="AD20" s="599">
        <v>10391664</v>
      </c>
      <c r="AE20" s="599"/>
      <c r="AF20" s="599"/>
      <c r="AG20" s="599"/>
      <c r="AH20" s="599"/>
      <c r="AI20" s="599"/>
      <c r="AJ20" s="599"/>
      <c r="AK20" s="599"/>
      <c r="AL20" s="600">
        <v>99.8</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9008</v>
      </c>
      <c r="BH20" s="596"/>
      <c r="BI20" s="596"/>
      <c r="BJ20" s="596"/>
      <c r="BK20" s="596"/>
      <c r="BL20" s="596"/>
      <c r="BM20" s="596"/>
      <c r="BN20" s="597"/>
      <c r="BO20" s="598">
        <v>0.2</v>
      </c>
      <c r="BP20" s="598"/>
      <c r="BQ20" s="598"/>
      <c r="BR20" s="598"/>
      <c r="BS20" s="604" t="s">
        <v>114</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56524636</v>
      </c>
      <c r="CS20" s="596"/>
      <c r="CT20" s="596"/>
      <c r="CU20" s="596"/>
      <c r="CV20" s="596"/>
      <c r="CW20" s="596"/>
      <c r="CX20" s="596"/>
      <c r="CY20" s="597"/>
      <c r="CZ20" s="598">
        <v>100</v>
      </c>
      <c r="DA20" s="598"/>
      <c r="DB20" s="598"/>
      <c r="DC20" s="598"/>
      <c r="DD20" s="604">
        <v>19375117</v>
      </c>
      <c r="DE20" s="596"/>
      <c r="DF20" s="596"/>
      <c r="DG20" s="596"/>
      <c r="DH20" s="596"/>
      <c r="DI20" s="596"/>
      <c r="DJ20" s="596"/>
      <c r="DK20" s="596"/>
      <c r="DL20" s="596"/>
      <c r="DM20" s="596"/>
      <c r="DN20" s="596"/>
      <c r="DO20" s="596"/>
      <c r="DP20" s="597"/>
      <c r="DQ20" s="604">
        <v>19787064</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4108</v>
      </c>
      <c r="S21" s="596"/>
      <c r="T21" s="596"/>
      <c r="U21" s="596"/>
      <c r="V21" s="596"/>
      <c r="W21" s="596"/>
      <c r="X21" s="596"/>
      <c r="Y21" s="597"/>
      <c r="Z21" s="598">
        <v>0</v>
      </c>
      <c r="AA21" s="598"/>
      <c r="AB21" s="598"/>
      <c r="AC21" s="598"/>
      <c r="AD21" s="599">
        <v>4108</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9008</v>
      </c>
      <c r="BH21" s="596"/>
      <c r="BI21" s="596"/>
      <c r="BJ21" s="596"/>
      <c r="BK21" s="596"/>
      <c r="BL21" s="596"/>
      <c r="BM21" s="596"/>
      <c r="BN21" s="597"/>
      <c r="BO21" s="598">
        <v>0.2</v>
      </c>
      <c r="BP21" s="598"/>
      <c r="BQ21" s="598"/>
      <c r="BR21" s="598"/>
      <c r="BS21" s="604" t="s">
        <v>114</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154717</v>
      </c>
      <c r="S22" s="596"/>
      <c r="T22" s="596"/>
      <c r="U22" s="596"/>
      <c r="V22" s="596"/>
      <c r="W22" s="596"/>
      <c r="X22" s="596"/>
      <c r="Y22" s="597"/>
      <c r="Z22" s="598">
        <v>0.2</v>
      </c>
      <c r="AA22" s="598"/>
      <c r="AB22" s="598"/>
      <c r="AC22" s="598"/>
      <c r="AD22" s="599" t="s">
        <v>114</v>
      </c>
      <c r="AE22" s="599"/>
      <c r="AF22" s="599"/>
      <c r="AG22" s="599"/>
      <c r="AH22" s="599"/>
      <c r="AI22" s="599"/>
      <c r="AJ22" s="599"/>
      <c r="AK22" s="599"/>
      <c r="AL22" s="600" t="s">
        <v>114</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114</v>
      </c>
      <c r="BH22" s="596"/>
      <c r="BI22" s="596"/>
      <c r="BJ22" s="596"/>
      <c r="BK22" s="596"/>
      <c r="BL22" s="596"/>
      <c r="BM22" s="596"/>
      <c r="BN22" s="597"/>
      <c r="BO22" s="598" t="s">
        <v>114</v>
      </c>
      <c r="BP22" s="598"/>
      <c r="BQ22" s="598"/>
      <c r="BR22" s="598"/>
      <c r="BS22" s="604" t="s">
        <v>114</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196814</v>
      </c>
      <c r="S23" s="596"/>
      <c r="T23" s="596"/>
      <c r="U23" s="596"/>
      <c r="V23" s="596"/>
      <c r="W23" s="596"/>
      <c r="X23" s="596"/>
      <c r="Y23" s="597"/>
      <c r="Z23" s="598">
        <v>0.3</v>
      </c>
      <c r="AA23" s="598"/>
      <c r="AB23" s="598"/>
      <c r="AC23" s="598"/>
      <c r="AD23" s="599">
        <v>9177</v>
      </c>
      <c r="AE23" s="599"/>
      <c r="AF23" s="599"/>
      <c r="AG23" s="599"/>
      <c r="AH23" s="599"/>
      <c r="AI23" s="599"/>
      <c r="AJ23" s="599"/>
      <c r="AK23" s="599"/>
      <c r="AL23" s="600">
        <v>0.1</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114</v>
      </c>
      <c r="BH23" s="596"/>
      <c r="BI23" s="596"/>
      <c r="BJ23" s="596"/>
      <c r="BK23" s="596"/>
      <c r="BL23" s="596"/>
      <c r="BM23" s="596"/>
      <c r="BN23" s="597"/>
      <c r="BO23" s="598" t="s">
        <v>114</v>
      </c>
      <c r="BP23" s="598"/>
      <c r="BQ23" s="598"/>
      <c r="BR23" s="598"/>
      <c r="BS23" s="604" t="s">
        <v>114</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25417</v>
      </c>
      <c r="S24" s="596"/>
      <c r="T24" s="596"/>
      <c r="U24" s="596"/>
      <c r="V24" s="596"/>
      <c r="W24" s="596"/>
      <c r="X24" s="596"/>
      <c r="Y24" s="597"/>
      <c r="Z24" s="598">
        <v>0</v>
      </c>
      <c r="AA24" s="598"/>
      <c r="AB24" s="598"/>
      <c r="AC24" s="598"/>
      <c r="AD24" s="599" t="s">
        <v>114</v>
      </c>
      <c r="AE24" s="599"/>
      <c r="AF24" s="599"/>
      <c r="AG24" s="599"/>
      <c r="AH24" s="599"/>
      <c r="AI24" s="599"/>
      <c r="AJ24" s="599"/>
      <c r="AK24" s="599"/>
      <c r="AL24" s="600" t="s">
        <v>114</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114</v>
      </c>
      <c r="BH24" s="596"/>
      <c r="BI24" s="596"/>
      <c r="BJ24" s="596"/>
      <c r="BK24" s="596"/>
      <c r="BL24" s="596"/>
      <c r="BM24" s="596"/>
      <c r="BN24" s="597"/>
      <c r="BO24" s="598" t="s">
        <v>114</v>
      </c>
      <c r="BP24" s="598"/>
      <c r="BQ24" s="598"/>
      <c r="BR24" s="598"/>
      <c r="BS24" s="604" t="s">
        <v>114</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8827792</v>
      </c>
      <c r="CS24" s="585"/>
      <c r="CT24" s="585"/>
      <c r="CU24" s="585"/>
      <c r="CV24" s="585"/>
      <c r="CW24" s="585"/>
      <c r="CX24" s="585"/>
      <c r="CY24" s="586"/>
      <c r="CZ24" s="624">
        <v>15.6</v>
      </c>
      <c r="DA24" s="625"/>
      <c r="DB24" s="625"/>
      <c r="DC24" s="626"/>
      <c r="DD24" s="623">
        <v>6143384</v>
      </c>
      <c r="DE24" s="585"/>
      <c r="DF24" s="585"/>
      <c r="DG24" s="585"/>
      <c r="DH24" s="585"/>
      <c r="DI24" s="585"/>
      <c r="DJ24" s="585"/>
      <c r="DK24" s="586"/>
      <c r="DL24" s="623">
        <v>5932214</v>
      </c>
      <c r="DM24" s="585"/>
      <c r="DN24" s="585"/>
      <c r="DO24" s="585"/>
      <c r="DP24" s="585"/>
      <c r="DQ24" s="585"/>
      <c r="DR24" s="585"/>
      <c r="DS24" s="585"/>
      <c r="DT24" s="585"/>
      <c r="DU24" s="585"/>
      <c r="DV24" s="586"/>
      <c r="DW24" s="589">
        <v>54.3</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14913321</v>
      </c>
      <c r="S25" s="596"/>
      <c r="T25" s="596"/>
      <c r="U25" s="596"/>
      <c r="V25" s="596"/>
      <c r="W25" s="596"/>
      <c r="X25" s="596"/>
      <c r="Y25" s="597"/>
      <c r="Z25" s="598">
        <v>24</v>
      </c>
      <c r="AA25" s="598"/>
      <c r="AB25" s="598"/>
      <c r="AC25" s="598"/>
      <c r="AD25" s="599" t="s">
        <v>114</v>
      </c>
      <c r="AE25" s="599"/>
      <c r="AF25" s="599"/>
      <c r="AG25" s="599"/>
      <c r="AH25" s="599"/>
      <c r="AI25" s="599"/>
      <c r="AJ25" s="599"/>
      <c r="AK25" s="599"/>
      <c r="AL25" s="600" t="s">
        <v>114</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114</v>
      </c>
      <c r="BH25" s="596"/>
      <c r="BI25" s="596"/>
      <c r="BJ25" s="596"/>
      <c r="BK25" s="596"/>
      <c r="BL25" s="596"/>
      <c r="BM25" s="596"/>
      <c r="BN25" s="597"/>
      <c r="BO25" s="598" t="s">
        <v>114</v>
      </c>
      <c r="BP25" s="598"/>
      <c r="BQ25" s="598"/>
      <c r="BR25" s="598"/>
      <c r="BS25" s="604" t="s">
        <v>114</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3322327</v>
      </c>
      <c r="CS25" s="627"/>
      <c r="CT25" s="627"/>
      <c r="CU25" s="627"/>
      <c r="CV25" s="627"/>
      <c r="CW25" s="627"/>
      <c r="CX25" s="627"/>
      <c r="CY25" s="628"/>
      <c r="CZ25" s="629">
        <v>5.9</v>
      </c>
      <c r="DA25" s="630"/>
      <c r="DB25" s="630"/>
      <c r="DC25" s="631"/>
      <c r="DD25" s="604">
        <v>3148435</v>
      </c>
      <c r="DE25" s="627"/>
      <c r="DF25" s="627"/>
      <c r="DG25" s="627"/>
      <c r="DH25" s="627"/>
      <c r="DI25" s="627"/>
      <c r="DJ25" s="627"/>
      <c r="DK25" s="628"/>
      <c r="DL25" s="604">
        <v>2951828</v>
      </c>
      <c r="DM25" s="627"/>
      <c r="DN25" s="627"/>
      <c r="DO25" s="627"/>
      <c r="DP25" s="627"/>
      <c r="DQ25" s="627"/>
      <c r="DR25" s="627"/>
      <c r="DS25" s="627"/>
      <c r="DT25" s="627"/>
      <c r="DU25" s="627"/>
      <c r="DV25" s="628"/>
      <c r="DW25" s="600">
        <v>27</v>
      </c>
      <c r="DX25" s="621"/>
      <c r="DY25" s="621"/>
      <c r="DZ25" s="621"/>
      <c r="EA25" s="621"/>
      <c r="EB25" s="621"/>
      <c r="EC25" s="622"/>
    </row>
    <row r="26" spans="2:133" ht="11.25" customHeight="1">
      <c r="B26" s="632" t="s">
        <v>278</v>
      </c>
      <c r="C26" s="633"/>
      <c r="D26" s="633"/>
      <c r="E26" s="633"/>
      <c r="F26" s="633"/>
      <c r="G26" s="633"/>
      <c r="H26" s="633"/>
      <c r="I26" s="633"/>
      <c r="J26" s="633"/>
      <c r="K26" s="633"/>
      <c r="L26" s="633"/>
      <c r="M26" s="633"/>
      <c r="N26" s="633"/>
      <c r="O26" s="633"/>
      <c r="P26" s="633"/>
      <c r="Q26" s="634"/>
      <c r="R26" s="595" t="s">
        <v>114</v>
      </c>
      <c r="S26" s="596"/>
      <c r="T26" s="596"/>
      <c r="U26" s="596"/>
      <c r="V26" s="596"/>
      <c r="W26" s="596"/>
      <c r="X26" s="596"/>
      <c r="Y26" s="597"/>
      <c r="Z26" s="598" t="s">
        <v>114</v>
      </c>
      <c r="AA26" s="598"/>
      <c r="AB26" s="598"/>
      <c r="AC26" s="598"/>
      <c r="AD26" s="599" t="s">
        <v>114</v>
      </c>
      <c r="AE26" s="599"/>
      <c r="AF26" s="599"/>
      <c r="AG26" s="599"/>
      <c r="AH26" s="599"/>
      <c r="AI26" s="599"/>
      <c r="AJ26" s="599"/>
      <c r="AK26" s="599"/>
      <c r="AL26" s="600" t="s">
        <v>114</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114</v>
      </c>
      <c r="BH26" s="596"/>
      <c r="BI26" s="596"/>
      <c r="BJ26" s="596"/>
      <c r="BK26" s="596"/>
      <c r="BL26" s="596"/>
      <c r="BM26" s="596"/>
      <c r="BN26" s="597"/>
      <c r="BO26" s="598" t="s">
        <v>114</v>
      </c>
      <c r="BP26" s="598"/>
      <c r="BQ26" s="598"/>
      <c r="BR26" s="598"/>
      <c r="BS26" s="604" t="s">
        <v>114</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2163224</v>
      </c>
      <c r="CS26" s="596"/>
      <c r="CT26" s="596"/>
      <c r="CU26" s="596"/>
      <c r="CV26" s="596"/>
      <c r="CW26" s="596"/>
      <c r="CX26" s="596"/>
      <c r="CY26" s="597"/>
      <c r="CZ26" s="629">
        <v>3.8</v>
      </c>
      <c r="DA26" s="630"/>
      <c r="DB26" s="630"/>
      <c r="DC26" s="631"/>
      <c r="DD26" s="604">
        <v>2016527</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1"/>
      <c r="DY26" s="621"/>
      <c r="DZ26" s="621"/>
      <c r="EA26" s="621"/>
      <c r="EB26" s="621"/>
      <c r="EC26" s="622"/>
    </row>
    <row r="27" spans="2:133" ht="11.25" customHeight="1">
      <c r="B27" s="592" t="s">
        <v>281</v>
      </c>
      <c r="C27" s="593"/>
      <c r="D27" s="593"/>
      <c r="E27" s="593"/>
      <c r="F27" s="593"/>
      <c r="G27" s="593"/>
      <c r="H27" s="593"/>
      <c r="I27" s="593"/>
      <c r="J27" s="593"/>
      <c r="K27" s="593"/>
      <c r="L27" s="593"/>
      <c r="M27" s="593"/>
      <c r="N27" s="593"/>
      <c r="O27" s="593"/>
      <c r="P27" s="593"/>
      <c r="Q27" s="594"/>
      <c r="R27" s="595">
        <v>3050830</v>
      </c>
      <c r="S27" s="596"/>
      <c r="T27" s="596"/>
      <c r="U27" s="596"/>
      <c r="V27" s="596"/>
      <c r="W27" s="596"/>
      <c r="X27" s="596"/>
      <c r="Y27" s="597"/>
      <c r="Z27" s="598">
        <v>4.9000000000000004</v>
      </c>
      <c r="AA27" s="598"/>
      <c r="AB27" s="598"/>
      <c r="AC27" s="598"/>
      <c r="AD27" s="599" t="s">
        <v>114</v>
      </c>
      <c r="AE27" s="599"/>
      <c r="AF27" s="599"/>
      <c r="AG27" s="599"/>
      <c r="AH27" s="599"/>
      <c r="AI27" s="599"/>
      <c r="AJ27" s="599"/>
      <c r="AK27" s="599"/>
      <c r="AL27" s="600" t="s">
        <v>114</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4419945</v>
      </c>
      <c r="BH27" s="596"/>
      <c r="BI27" s="596"/>
      <c r="BJ27" s="596"/>
      <c r="BK27" s="596"/>
      <c r="BL27" s="596"/>
      <c r="BM27" s="596"/>
      <c r="BN27" s="597"/>
      <c r="BO27" s="598">
        <v>100</v>
      </c>
      <c r="BP27" s="598"/>
      <c r="BQ27" s="598"/>
      <c r="BR27" s="598"/>
      <c r="BS27" s="604">
        <v>213585</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3372989</v>
      </c>
      <c r="CS27" s="627"/>
      <c r="CT27" s="627"/>
      <c r="CU27" s="627"/>
      <c r="CV27" s="627"/>
      <c r="CW27" s="627"/>
      <c r="CX27" s="627"/>
      <c r="CY27" s="628"/>
      <c r="CZ27" s="629">
        <v>6</v>
      </c>
      <c r="DA27" s="630"/>
      <c r="DB27" s="630"/>
      <c r="DC27" s="631"/>
      <c r="DD27" s="604">
        <v>914286</v>
      </c>
      <c r="DE27" s="627"/>
      <c r="DF27" s="627"/>
      <c r="DG27" s="627"/>
      <c r="DH27" s="627"/>
      <c r="DI27" s="627"/>
      <c r="DJ27" s="627"/>
      <c r="DK27" s="628"/>
      <c r="DL27" s="604">
        <v>906073</v>
      </c>
      <c r="DM27" s="627"/>
      <c r="DN27" s="627"/>
      <c r="DO27" s="627"/>
      <c r="DP27" s="627"/>
      <c r="DQ27" s="627"/>
      <c r="DR27" s="627"/>
      <c r="DS27" s="627"/>
      <c r="DT27" s="627"/>
      <c r="DU27" s="627"/>
      <c r="DV27" s="628"/>
      <c r="DW27" s="600">
        <v>8.3000000000000007</v>
      </c>
      <c r="DX27" s="621"/>
      <c r="DY27" s="621"/>
      <c r="DZ27" s="621"/>
      <c r="EA27" s="621"/>
      <c r="EB27" s="621"/>
      <c r="EC27" s="622"/>
    </row>
    <row r="28" spans="2:133" ht="11.25" customHeight="1">
      <c r="B28" s="592" t="s">
        <v>284</v>
      </c>
      <c r="C28" s="593"/>
      <c r="D28" s="593"/>
      <c r="E28" s="593"/>
      <c r="F28" s="593"/>
      <c r="G28" s="593"/>
      <c r="H28" s="593"/>
      <c r="I28" s="593"/>
      <c r="J28" s="593"/>
      <c r="K28" s="593"/>
      <c r="L28" s="593"/>
      <c r="M28" s="593"/>
      <c r="N28" s="593"/>
      <c r="O28" s="593"/>
      <c r="P28" s="593"/>
      <c r="Q28" s="594"/>
      <c r="R28" s="595">
        <v>243500</v>
      </c>
      <c r="S28" s="596"/>
      <c r="T28" s="596"/>
      <c r="U28" s="596"/>
      <c r="V28" s="596"/>
      <c r="W28" s="596"/>
      <c r="X28" s="596"/>
      <c r="Y28" s="597"/>
      <c r="Z28" s="598">
        <v>0.4</v>
      </c>
      <c r="AA28" s="598"/>
      <c r="AB28" s="598"/>
      <c r="AC28" s="598"/>
      <c r="AD28" s="599">
        <v>4973</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2132476</v>
      </c>
      <c r="CS28" s="596"/>
      <c r="CT28" s="596"/>
      <c r="CU28" s="596"/>
      <c r="CV28" s="596"/>
      <c r="CW28" s="596"/>
      <c r="CX28" s="596"/>
      <c r="CY28" s="597"/>
      <c r="CZ28" s="629">
        <v>3.8</v>
      </c>
      <c r="DA28" s="630"/>
      <c r="DB28" s="630"/>
      <c r="DC28" s="631"/>
      <c r="DD28" s="604">
        <v>2080663</v>
      </c>
      <c r="DE28" s="596"/>
      <c r="DF28" s="596"/>
      <c r="DG28" s="596"/>
      <c r="DH28" s="596"/>
      <c r="DI28" s="596"/>
      <c r="DJ28" s="596"/>
      <c r="DK28" s="597"/>
      <c r="DL28" s="604">
        <v>2074313</v>
      </c>
      <c r="DM28" s="596"/>
      <c r="DN28" s="596"/>
      <c r="DO28" s="596"/>
      <c r="DP28" s="596"/>
      <c r="DQ28" s="596"/>
      <c r="DR28" s="596"/>
      <c r="DS28" s="596"/>
      <c r="DT28" s="596"/>
      <c r="DU28" s="596"/>
      <c r="DV28" s="597"/>
      <c r="DW28" s="600">
        <v>19</v>
      </c>
      <c r="DX28" s="621"/>
      <c r="DY28" s="621"/>
      <c r="DZ28" s="621"/>
      <c r="EA28" s="621"/>
      <c r="EB28" s="621"/>
      <c r="EC28" s="622"/>
    </row>
    <row r="29" spans="2:133" ht="11.25" customHeight="1">
      <c r="B29" s="592" t="s">
        <v>286</v>
      </c>
      <c r="C29" s="593"/>
      <c r="D29" s="593"/>
      <c r="E29" s="593"/>
      <c r="F29" s="593"/>
      <c r="G29" s="593"/>
      <c r="H29" s="593"/>
      <c r="I29" s="593"/>
      <c r="J29" s="593"/>
      <c r="K29" s="593"/>
      <c r="L29" s="593"/>
      <c r="M29" s="593"/>
      <c r="N29" s="593"/>
      <c r="O29" s="593"/>
      <c r="P29" s="593"/>
      <c r="Q29" s="594"/>
      <c r="R29" s="595">
        <v>143931</v>
      </c>
      <c r="S29" s="596"/>
      <c r="T29" s="596"/>
      <c r="U29" s="596"/>
      <c r="V29" s="596"/>
      <c r="W29" s="596"/>
      <c r="X29" s="596"/>
      <c r="Y29" s="597"/>
      <c r="Z29" s="598">
        <v>0.2</v>
      </c>
      <c r="AA29" s="598"/>
      <c r="AB29" s="598"/>
      <c r="AC29" s="598"/>
      <c r="AD29" s="599" t="s">
        <v>114</v>
      </c>
      <c r="AE29" s="599"/>
      <c r="AF29" s="599"/>
      <c r="AG29" s="599"/>
      <c r="AH29" s="599"/>
      <c r="AI29" s="599"/>
      <c r="AJ29" s="599"/>
      <c r="AK29" s="599"/>
      <c r="AL29" s="600" t="s">
        <v>114</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2131535</v>
      </c>
      <c r="CS29" s="627"/>
      <c r="CT29" s="627"/>
      <c r="CU29" s="627"/>
      <c r="CV29" s="627"/>
      <c r="CW29" s="627"/>
      <c r="CX29" s="627"/>
      <c r="CY29" s="628"/>
      <c r="CZ29" s="629">
        <v>3.8</v>
      </c>
      <c r="DA29" s="630"/>
      <c r="DB29" s="630"/>
      <c r="DC29" s="631"/>
      <c r="DD29" s="604">
        <v>2079722</v>
      </c>
      <c r="DE29" s="627"/>
      <c r="DF29" s="627"/>
      <c r="DG29" s="627"/>
      <c r="DH29" s="627"/>
      <c r="DI29" s="627"/>
      <c r="DJ29" s="627"/>
      <c r="DK29" s="628"/>
      <c r="DL29" s="604">
        <v>2073372</v>
      </c>
      <c r="DM29" s="627"/>
      <c r="DN29" s="627"/>
      <c r="DO29" s="627"/>
      <c r="DP29" s="627"/>
      <c r="DQ29" s="627"/>
      <c r="DR29" s="627"/>
      <c r="DS29" s="627"/>
      <c r="DT29" s="627"/>
      <c r="DU29" s="627"/>
      <c r="DV29" s="628"/>
      <c r="DW29" s="600">
        <v>19</v>
      </c>
      <c r="DX29" s="621"/>
      <c r="DY29" s="621"/>
      <c r="DZ29" s="621"/>
      <c r="EA29" s="621"/>
      <c r="EB29" s="621"/>
      <c r="EC29" s="622"/>
    </row>
    <row r="30" spans="2:133" ht="11.25" customHeight="1">
      <c r="B30" s="592" t="s">
        <v>290</v>
      </c>
      <c r="C30" s="593"/>
      <c r="D30" s="593"/>
      <c r="E30" s="593"/>
      <c r="F30" s="593"/>
      <c r="G30" s="593"/>
      <c r="H30" s="593"/>
      <c r="I30" s="593"/>
      <c r="J30" s="593"/>
      <c r="K30" s="593"/>
      <c r="L30" s="593"/>
      <c r="M30" s="593"/>
      <c r="N30" s="593"/>
      <c r="O30" s="593"/>
      <c r="P30" s="593"/>
      <c r="Q30" s="594"/>
      <c r="R30" s="595">
        <v>12814846</v>
      </c>
      <c r="S30" s="596"/>
      <c r="T30" s="596"/>
      <c r="U30" s="596"/>
      <c r="V30" s="596"/>
      <c r="W30" s="596"/>
      <c r="X30" s="596"/>
      <c r="Y30" s="597"/>
      <c r="Z30" s="598">
        <v>20.6</v>
      </c>
      <c r="AA30" s="598"/>
      <c r="AB30" s="598"/>
      <c r="AC30" s="598"/>
      <c r="AD30" s="599" t="s">
        <v>114</v>
      </c>
      <c r="AE30" s="599"/>
      <c r="AF30" s="599"/>
      <c r="AG30" s="599"/>
      <c r="AH30" s="599"/>
      <c r="AI30" s="599"/>
      <c r="AJ30" s="599"/>
      <c r="AK30" s="599"/>
      <c r="AL30" s="600" t="s">
        <v>114</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99.2</v>
      </c>
      <c r="BH30" s="654"/>
      <c r="BI30" s="654"/>
      <c r="BJ30" s="654"/>
      <c r="BK30" s="654"/>
      <c r="BL30" s="654"/>
      <c r="BM30" s="590">
        <v>97.8</v>
      </c>
      <c r="BN30" s="654"/>
      <c r="BO30" s="654"/>
      <c r="BP30" s="654"/>
      <c r="BQ30" s="655"/>
      <c r="BR30" s="653">
        <v>99.2</v>
      </c>
      <c r="BS30" s="654"/>
      <c r="BT30" s="654"/>
      <c r="BU30" s="654"/>
      <c r="BV30" s="654"/>
      <c r="BW30" s="654"/>
      <c r="BX30" s="590">
        <v>98</v>
      </c>
      <c r="BY30" s="654"/>
      <c r="BZ30" s="654"/>
      <c r="CA30" s="654"/>
      <c r="CB30" s="655"/>
      <c r="CD30" s="658"/>
      <c r="CE30" s="659"/>
      <c r="CF30" s="609" t="s">
        <v>293</v>
      </c>
      <c r="CG30" s="610"/>
      <c r="CH30" s="610"/>
      <c r="CI30" s="610"/>
      <c r="CJ30" s="610"/>
      <c r="CK30" s="610"/>
      <c r="CL30" s="610"/>
      <c r="CM30" s="610"/>
      <c r="CN30" s="610"/>
      <c r="CO30" s="610"/>
      <c r="CP30" s="610"/>
      <c r="CQ30" s="611"/>
      <c r="CR30" s="595">
        <v>1931679</v>
      </c>
      <c r="CS30" s="596"/>
      <c r="CT30" s="596"/>
      <c r="CU30" s="596"/>
      <c r="CV30" s="596"/>
      <c r="CW30" s="596"/>
      <c r="CX30" s="596"/>
      <c r="CY30" s="597"/>
      <c r="CZ30" s="629">
        <v>3.4</v>
      </c>
      <c r="DA30" s="630"/>
      <c r="DB30" s="630"/>
      <c r="DC30" s="631"/>
      <c r="DD30" s="604">
        <v>1879866</v>
      </c>
      <c r="DE30" s="596"/>
      <c r="DF30" s="596"/>
      <c r="DG30" s="596"/>
      <c r="DH30" s="596"/>
      <c r="DI30" s="596"/>
      <c r="DJ30" s="596"/>
      <c r="DK30" s="597"/>
      <c r="DL30" s="604">
        <v>1873516</v>
      </c>
      <c r="DM30" s="596"/>
      <c r="DN30" s="596"/>
      <c r="DO30" s="596"/>
      <c r="DP30" s="596"/>
      <c r="DQ30" s="596"/>
      <c r="DR30" s="596"/>
      <c r="DS30" s="596"/>
      <c r="DT30" s="596"/>
      <c r="DU30" s="596"/>
      <c r="DV30" s="597"/>
      <c r="DW30" s="600">
        <v>17.100000000000001</v>
      </c>
      <c r="DX30" s="621"/>
      <c r="DY30" s="621"/>
      <c r="DZ30" s="621"/>
      <c r="EA30" s="621"/>
      <c r="EB30" s="621"/>
      <c r="EC30" s="622"/>
    </row>
    <row r="31" spans="2:133" ht="11.25" customHeight="1">
      <c r="B31" s="592" t="s">
        <v>294</v>
      </c>
      <c r="C31" s="593"/>
      <c r="D31" s="593"/>
      <c r="E31" s="593"/>
      <c r="F31" s="593"/>
      <c r="G31" s="593"/>
      <c r="H31" s="593"/>
      <c r="I31" s="593"/>
      <c r="J31" s="593"/>
      <c r="K31" s="593"/>
      <c r="L31" s="593"/>
      <c r="M31" s="593"/>
      <c r="N31" s="593"/>
      <c r="O31" s="593"/>
      <c r="P31" s="593"/>
      <c r="Q31" s="594"/>
      <c r="R31" s="595">
        <v>9913564</v>
      </c>
      <c r="S31" s="596"/>
      <c r="T31" s="596"/>
      <c r="U31" s="596"/>
      <c r="V31" s="596"/>
      <c r="W31" s="596"/>
      <c r="X31" s="596"/>
      <c r="Y31" s="597"/>
      <c r="Z31" s="598">
        <v>16</v>
      </c>
      <c r="AA31" s="598"/>
      <c r="AB31" s="598"/>
      <c r="AC31" s="598"/>
      <c r="AD31" s="599" t="s">
        <v>114</v>
      </c>
      <c r="AE31" s="599"/>
      <c r="AF31" s="599"/>
      <c r="AG31" s="599"/>
      <c r="AH31" s="599"/>
      <c r="AI31" s="599"/>
      <c r="AJ31" s="599"/>
      <c r="AK31" s="599"/>
      <c r="AL31" s="600" t="s">
        <v>114</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99.1</v>
      </c>
      <c r="BH31" s="627"/>
      <c r="BI31" s="627"/>
      <c r="BJ31" s="627"/>
      <c r="BK31" s="627"/>
      <c r="BL31" s="627"/>
      <c r="BM31" s="601">
        <v>97.7</v>
      </c>
      <c r="BN31" s="651"/>
      <c r="BO31" s="651"/>
      <c r="BP31" s="651"/>
      <c r="BQ31" s="652"/>
      <c r="BR31" s="650">
        <v>99</v>
      </c>
      <c r="BS31" s="627"/>
      <c r="BT31" s="627"/>
      <c r="BU31" s="627"/>
      <c r="BV31" s="627"/>
      <c r="BW31" s="627"/>
      <c r="BX31" s="601">
        <v>97.9</v>
      </c>
      <c r="BY31" s="651"/>
      <c r="BZ31" s="651"/>
      <c r="CA31" s="651"/>
      <c r="CB31" s="652"/>
      <c r="CD31" s="658"/>
      <c r="CE31" s="659"/>
      <c r="CF31" s="609" t="s">
        <v>297</v>
      </c>
      <c r="CG31" s="610"/>
      <c r="CH31" s="610"/>
      <c r="CI31" s="610"/>
      <c r="CJ31" s="610"/>
      <c r="CK31" s="610"/>
      <c r="CL31" s="610"/>
      <c r="CM31" s="610"/>
      <c r="CN31" s="610"/>
      <c r="CO31" s="610"/>
      <c r="CP31" s="610"/>
      <c r="CQ31" s="611"/>
      <c r="CR31" s="595">
        <v>199856</v>
      </c>
      <c r="CS31" s="627"/>
      <c r="CT31" s="627"/>
      <c r="CU31" s="627"/>
      <c r="CV31" s="627"/>
      <c r="CW31" s="627"/>
      <c r="CX31" s="627"/>
      <c r="CY31" s="628"/>
      <c r="CZ31" s="629">
        <v>0.4</v>
      </c>
      <c r="DA31" s="630"/>
      <c r="DB31" s="630"/>
      <c r="DC31" s="631"/>
      <c r="DD31" s="604">
        <v>199856</v>
      </c>
      <c r="DE31" s="627"/>
      <c r="DF31" s="627"/>
      <c r="DG31" s="627"/>
      <c r="DH31" s="627"/>
      <c r="DI31" s="627"/>
      <c r="DJ31" s="627"/>
      <c r="DK31" s="628"/>
      <c r="DL31" s="604">
        <v>199856</v>
      </c>
      <c r="DM31" s="627"/>
      <c r="DN31" s="627"/>
      <c r="DO31" s="627"/>
      <c r="DP31" s="627"/>
      <c r="DQ31" s="627"/>
      <c r="DR31" s="627"/>
      <c r="DS31" s="627"/>
      <c r="DT31" s="627"/>
      <c r="DU31" s="627"/>
      <c r="DV31" s="628"/>
      <c r="DW31" s="600">
        <v>1.8</v>
      </c>
      <c r="DX31" s="621"/>
      <c r="DY31" s="621"/>
      <c r="DZ31" s="621"/>
      <c r="EA31" s="621"/>
      <c r="EB31" s="621"/>
      <c r="EC31" s="622"/>
    </row>
    <row r="32" spans="2:133" ht="11.25" customHeight="1">
      <c r="B32" s="592" t="s">
        <v>298</v>
      </c>
      <c r="C32" s="593"/>
      <c r="D32" s="593"/>
      <c r="E32" s="593"/>
      <c r="F32" s="593"/>
      <c r="G32" s="593"/>
      <c r="H32" s="593"/>
      <c r="I32" s="593"/>
      <c r="J32" s="593"/>
      <c r="K32" s="593"/>
      <c r="L32" s="593"/>
      <c r="M32" s="593"/>
      <c r="N32" s="593"/>
      <c r="O32" s="593"/>
      <c r="P32" s="593"/>
      <c r="Q32" s="594"/>
      <c r="R32" s="595">
        <v>802142</v>
      </c>
      <c r="S32" s="596"/>
      <c r="T32" s="596"/>
      <c r="U32" s="596"/>
      <c r="V32" s="596"/>
      <c r="W32" s="596"/>
      <c r="X32" s="596"/>
      <c r="Y32" s="597"/>
      <c r="Z32" s="598">
        <v>1.3</v>
      </c>
      <c r="AA32" s="598"/>
      <c r="AB32" s="598"/>
      <c r="AC32" s="598"/>
      <c r="AD32" s="599">
        <v>53</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99.1</v>
      </c>
      <c r="BH32" s="663"/>
      <c r="BI32" s="663"/>
      <c r="BJ32" s="663"/>
      <c r="BK32" s="663"/>
      <c r="BL32" s="663"/>
      <c r="BM32" s="664">
        <v>97.5</v>
      </c>
      <c r="BN32" s="663"/>
      <c r="BO32" s="663"/>
      <c r="BP32" s="663"/>
      <c r="BQ32" s="665"/>
      <c r="BR32" s="662">
        <v>99.2</v>
      </c>
      <c r="BS32" s="663"/>
      <c r="BT32" s="663"/>
      <c r="BU32" s="663"/>
      <c r="BV32" s="663"/>
      <c r="BW32" s="663"/>
      <c r="BX32" s="664">
        <v>97.7</v>
      </c>
      <c r="BY32" s="663"/>
      <c r="BZ32" s="663"/>
      <c r="CA32" s="663"/>
      <c r="CB32" s="665"/>
      <c r="CD32" s="660"/>
      <c r="CE32" s="661"/>
      <c r="CF32" s="609" t="s">
        <v>300</v>
      </c>
      <c r="CG32" s="610"/>
      <c r="CH32" s="610"/>
      <c r="CI32" s="610"/>
      <c r="CJ32" s="610"/>
      <c r="CK32" s="610"/>
      <c r="CL32" s="610"/>
      <c r="CM32" s="610"/>
      <c r="CN32" s="610"/>
      <c r="CO32" s="610"/>
      <c r="CP32" s="610"/>
      <c r="CQ32" s="611"/>
      <c r="CR32" s="595">
        <v>941</v>
      </c>
      <c r="CS32" s="596"/>
      <c r="CT32" s="596"/>
      <c r="CU32" s="596"/>
      <c r="CV32" s="596"/>
      <c r="CW32" s="596"/>
      <c r="CX32" s="596"/>
      <c r="CY32" s="597"/>
      <c r="CZ32" s="629">
        <v>0</v>
      </c>
      <c r="DA32" s="630"/>
      <c r="DB32" s="630"/>
      <c r="DC32" s="631"/>
      <c r="DD32" s="604">
        <v>941</v>
      </c>
      <c r="DE32" s="596"/>
      <c r="DF32" s="596"/>
      <c r="DG32" s="596"/>
      <c r="DH32" s="596"/>
      <c r="DI32" s="596"/>
      <c r="DJ32" s="596"/>
      <c r="DK32" s="597"/>
      <c r="DL32" s="604">
        <v>941</v>
      </c>
      <c r="DM32" s="596"/>
      <c r="DN32" s="596"/>
      <c r="DO32" s="596"/>
      <c r="DP32" s="596"/>
      <c r="DQ32" s="596"/>
      <c r="DR32" s="596"/>
      <c r="DS32" s="596"/>
      <c r="DT32" s="596"/>
      <c r="DU32" s="596"/>
      <c r="DV32" s="597"/>
      <c r="DW32" s="600">
        <v>0</v>
      </c>
      <c r="DX32" s="621"/>
      <c r="DY32" s="621"/>
      <c r="DZ32" s="621"/>
      <c r="EA32" s="621"/>
      <c r="EB32" s="621"/>
      <c r="EC32" s="622"/>
    </row>
    <row r="33" spans="2:133" ht="11.25" customHeight="1">
      <c r="B33" s="592" t="s">
        <v>301</v>
      </c>
      <c r="C33" s="593"/>
      <c r="D33" s="593"/>
      <c r="E33" s="593"/>
      <c r="F33" s="593"/>
      <c r="G33" s="593"/>
      <c r="H33" s="593"/>
      <c r="I33" s="593"/>
      <c r="J33" s="593"/>
      <c r="K33" s="593"/>
      <c r="L33" s="593"/>
      <c r="M33" s="593"/>
      <c r="N33" s="593"/>
      <c r="O33" s="593"/>
      <c r="P33" s="593"/>
      <c r="Q33" s="594"/>
      <c r="R33" s="595">
        <v>3788200</v>
      </c>
      <c r="S33" s="596"/>
      <c r="T33" s="596"/>
      <c r="U33" s="596"/>
      <c r="V33" s="596"/>
      <c r="W33" s="596"/>
      <c r="X33" s="596"/>
      <c r="Y33" s="597"/>
      <c r="Z33" s="598">
        <v>6.1</v>
      </c>
      <c r="AA33" s="598"/>
      <c r="AB33" s="598"/>
      <c r="AC33" s="598"/>
      <c r="AD33" s="599" t="s">
        <v>114</v>
      </c>
      <c r="AE33" s="599"/>
      <c r="AF33" s="599"/>
      <c r="AG33" s="599"/>
      <c r="AH33" s="599"/>
      <c r="AI33" s="599"/>
      <c r="AJ33" s="599"/>
      <c r="AK33" s="599"/>
      <c r="AL33" s="600" t="s">
        <v>114</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20124413</v>
      </c>
      <c r="CS33" s="627"/>
      <c r="CT33" s="627"/>
      <c r="CU33" s="627"/>
      <c r="CV33" s="627"/>
      <c r="CW33" s="627"/>
      <c r="CX33" s="627"/>
      <c r="CY33" s="628"/>
      <c r="CZ33" s="629">
        <v>35.6</v>
      </c>
      <c r="DA33" s="630"/>
      <c r="DB33" s="630"/>
      <c r="DC33" s="631"/>
      <c r="DD33" s="604">
        <v>10665708</v>
      </c>
      <c r="DE33" s="627"/>
      <c r="DF33" s="627"/>
      <c r="DG33" s="627"/>
      <c r="DH33" s="627"/>
      <c r="DI33" s="627"/>
      <c r="DJ33" s="627"/>
      <c r="DK33" s="628"/>
      <c r="DL33" s="604">
        <v>4206286</v>
      </c>
      <c r="DM33" s="627"/>
      <c r="DN33" s="627"/>
      <c r="DO33" s="627"/>
      <c r="DP33" s="627"/>
      <c r="DQ33" s="627"/>
      <c r="DR33" s="627"/>
      <c r="DS33" s="627"/>
      <c r="DT33" s="627"/>
      <c r="DU33" s="627"/>
      <c r="DV33" s="628"/>
      <c r="DW33" s="600">
        <v>38.5</v>
      </c>
      <c r="DX33" s="621"/>
      <c r="DY33" s="621"/>
      <c r="DZ33" s="621"/>
      <c r="EA33" s="621"/>
      <c r="EB33" s="621"/>
      <c r="EC33" s="622"/>
    </row>
    <row r="34" spans="2:133" ht="11.25" customHeight="1">
      <c r="B34" s="592" t="s">
        <v>303</v>
      </c>
      <c r="C34" s="593"/>
      <c r="D34" s="593"/>
      <c r="E34" s="593"/>
      <c r="F34" s="593"/>
      <c r="G34" s="593"/>
      <c r="H34" s="593"/>
      <c r="I34" s="593"/>
      <c r="J34" s="593"/>
      <c r="K34" s="593"/>
      <c r="L34" s="593"/>
      <c r="M34" s="593"/>
      <c r="N34" s="593"/>
      <c r="O34" s="593"/>
      <c r="P34" s="593"/>
      <c r="Q34" s="594"/>
      <c r="R34" s="595" t="s">
        <v>114</v>
      </c>
      <c r="S34" s="596"/>
      <c r="T34" s="596"/>
      <c r="U34" s="596"/>
      <c r="V34" s="596"/>
      <c r="W34" s="596"/>
      <c r="X34" s="596"/>
      <c r="Y34" s="597"/>
      <c r="Z34" s="598" t="s">
        <v>114</v>
      </c>
      <c r="AA34" s="598"/>
      <c r="AB34" s="598"/>
      <c r="AC34" s="598"/>
      <c r="AD34" s="599" t="s">
        <v>114</v>
      </c>
      <c r="AE34" s="599"/>
      <c r="AF34" s="599"/>
      <c r="AG34" s="599"/>
      <c r="AH34" s="599"/>
      <c r="AI34" s="599"/>
      <c r="AJ34" s="599"/>
      <c r="AK34" s="599"/>
      <c r="AL34" s="600" t="s">
        <v>114</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3023626</v>
      </c>
      <c r="CS34" s="596"/>
      <c r="CT34" s="596"/>
      <c r="CU34" s="596"/>
      <c r="CV34" s="596"/>
      <c r="CW34" s="596"/>
      <c r="CX34" s="596"/>
      <c r="CY34" s="597"/>
      <c r="CZ34" s="629">
        <v>5.3</v>
      </c>
      <c r="DA34" s="630"/>
      <c r="DB34" s="630"/>
      <c r="DC34" s="631"/>
      <c r="DD34" s="604">
        <v>2034167</v>
      </c>
      <c r="DE34" s="596"/>
      <c r="DF34" s="596"/>
      <c r="DG34" s="596"/>
      <c r="DH34" s="596"/>
      <c r="DI34" s="596"/>
      <c r="DJ34" s="596"/>
      <c r="DK34" s="597"/>
      <c r="DL34" s="604">
        <v>1202137</v>
      </c>
      <c r="DM34" s="596"/>
      <c r="DN34" s="596"/>
      <c r="DO34" s="596"/>
      <c r="DP34" s="596"/>
      <c r="DQ34" s="596"/>
      <c r="DR34" s="596"/>
      <c r="DS34" s="596"/>
      <c r="DT34" s="596"/>
      <c r="DU34" s="596"/>
      <c r="DV34" s="597"/>
      <c r="DW34" s="600">
        <v>11</v>
      </c>
      <c r="DX34" s="621"/>
      <c r="DY34" s="621"/>
      <c r="DZ34" s="621"/>
      <c r="EA34" s="621"/>
      <c r="EB34" s="621"/>
      <c r="EC34" s="622"/>
    </row>
    <row r="35" spans="2:133" ht="11.25" customHeight="1">
      <c r="B35" s="592" t="s">
        <v>307</v>
      </c>
      <c r="C35" s="593"/>
      <c r="D35" s="593"/>
      <c r="E35" s="593"/>
      <c r="F35" s="593"/>
      <c r="G35" s="593"/>
      <c r="H35" s="593"/>
      <c r="I35" s="593"/>
      <c r="J35" s="593"/>
      <c r="K35" s="593"/>
      <c r="L35" s="593"/>
      <c r="M35" s="593"/>
      <c r="N35" s="593"/>
      <c r="O35" s="593"/>
      <c r="P35" s="593"/>
      <c r="Q35" s="594"/>
      <c r="R35" s="595">
        <v>522800</v>
      </c>
      <c r="S35" s="596"/>
      <c r="T35" s="596"/>
      <c r="U35" s="596"/>
      <c r="V35" s="596"/>
      <c r="W35" s="596"/>
      <c r="X35" s="596"/>
      <c r="Y35" s="597"/>
      <c r="Z35" s="598">
        <v>0.8</v>
      </c>
      <c r="AA35" s="598"/>
      <c r="AB35" s="598"/>
      <c r="AC35" s="598"/>
      <c r="AD35" s="599" t="s">
        <v>114</v>
      </c>
      <c r="AE35" s="599"/>
      <c r="AF35" s="599"/>
      <c r="AG35" s="599"/>
      <c r="AH35" s="599"/>
      <c r="AI35" s="599"/>
      <c r="AJ35" s="599"/>
      <c r="AK35" s="599"/>
      <c r="AL35" s="600" t="s">
        <v>114</v>
      </c>
      <c r="AM35" s="601"/>
      <c r="AN35" s="601"/>
      <c r="AO35" s="602"/>
      <c r="AP35" s="188"/>
      <c r="AQ35" s="606" t="s">
        <v>308</v>
      </c>
      <c r="AR35" s="607"/>
      <c r="AS35" s="607"/>
      <c r="AT35" s="607"/>
      <c r="AU35" s="607"/>
      <c r="AV35" s="607"/>
      <c r="AW35" s="607"/>
      <c r="AX35" s="607"/>
      <c r="AY35" s="608"/>
      <c r="AZ35" s="584">
        <v>2563193</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105071</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146351</v>
      </c>
      <c r="CS35" s="627"/>
      <c r="CT35" s="627"/>
      <c r="CU35" s="627"/>
      <c r="CV35" s="627"/>
      <c r="CW35" s="627"/>
      <c r="CX35" s="627"/>
      <c r="CY35" s="628"/>
      <c r="CZ35" s="629">
        <v>0.3</v>
      </c>
      <c r="DA35" s="630"/>
      <c r="DB35" s="630"/>
      <c r="DC35" s="631"/>
      <c r="DD35" s="604">
        <v>141303</v>
      </c>
      <c r="DE35" s="627"/>
      <c r="DF35" s="627"/>
      <c r="DG35" s="627"/>
      <c r="DH35" s="627"/>
      <c r="DI35" s="627"/>
      <c r="DJ35" s="627"/>
      <c r="DK35" s="628"/>
      <c r="DL35" s="604">
        <v>28043</v>
      </c>
      <c r="DM35" s="627"/>
      <c r="DN35" s="627"/>
      <c r="DO35" s="627"/>
      <c r="DP35" s="627"/>
      <c r="DQ35" s="627"/>
      <c r="DR35" s="627"/>
      <c r="DS35" s="627"/>
      <c r="DT35" s="627"/>
      <c r="DU35" s="627"/>
      <c r="DV35" s="628"/>
      <c r="DW35" s="600">
        <v>0.3</v>
      </c>
      <c r="DX35" s="621"/>
      <c r="DY35" s="621"/>
      <c r="DZ35" s="621"/>
      <c r="EA35" s="621"/>
      <c r="EB35" s="621"/>
      <c r="EC35" s="622"/>
    </row>
    <row r="36" spans="2:133" ht="11.25" customHeight="1">
      <c r="B36" s="638" t="s">
        <v>311</v>
      </c>
      <c r="C36" s="639"/>
      <c r="D36" s="639"/>
      <c r="E36" s="639"/>
      <c r="F36" s="639"/>
      <c r="G36" s="639"/>
      <c r="H36" s="639"/>
      <c r="I36" s="639"/>
      <c r="J36" s="639"/>
      <c r="K36" s="639"/>
      <c r="L36" s="639"/>
      <c r="M36" s="639"/>
      <c r="N36" s="639"/>
      <c r="O36" s="639"/>
      <c r="P36" s="639"/>
      <c r="Q36" s="640"/>
      <c r="R36" s="667">
        <v>62096340</v>
      </c>
      <c r="S36" s="668"/>
      <c r="T36" s="668"/>
      <c r="U36" s="668"/>
      <c r="V36" s="668"/>
      <c r="W36" s="668"/>
      <c r="X36" s="668"/>
      <c r="Y36" s="669"/>
      <c r="Z36" s="670">
        <v>100</v>
      </c>
      <c r="AA36" s="670"/>
      <c r="AB36" s="670"/>
      <c r="AC36" s="670"/>
      <c r="AD36" s="671">
        <v>10409975</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725030</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13492</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3509036</v>
      </c>
      <c r="CS36" s="596"/>
      <c r="CT36" s="596"/>
      <c r="CU36" s="596"/>
      <c r="CV36" s="596"/>
      <c r="CW36" s="596"/>
      <c r="CX36" s="596"/>
      <c r="CY36" s="597"/>
      <c r="CZ36" s="629">
        <v>6.2</v>
      </c>
      <c r="DA36" s="630"/>
      <c r="DB36" s="630"/>
      <c r="DC36" s="631"/>
      <c r="DD36" s="604">
        <v>2512889</v>
      </c>
      <c r="DE36" s="596"/>
      <c r="DF36" s="596"/>
      <c r="DG36" s="596"/>
      <c r="DH36" s="596"/>
      <c r="DI36" s="596"/>
      <c r="DJ36" s="596"/>
      <c r="DK36" s="597"/>
      <c r="DL36" s="604">
        <v>1557170</v>
      </c>
      <c r="DM36" s="596"/>
      <c r="DN36" s="596"/>
      <c r="DO36" s="596"/>
      <c r="DP36" s="596"/>
      <c r="DQ36" s="596"/>
      <c r="DR36" s="596"/>
      <c r="DS36" s="596"/>
      <c r="DT36" s="596"/>
      <c r="DU36" s="596"/>
      <c r="DV36" s="597"/>
      <c r="DW36" s="600">
        <v>14.2</v>
      </c>
      <c r="DX36" s="621"/>
      <c r="DY36" s="621"/>
      <c r="DZ36" s="621"/>
      <c r="EA36" s="621"/>
      <c r="EB36" s="621"/>
      <c r="EC36" s="622"/>
    </row>
    <row r="37" spans="2:133" ht="11.25" customHeight="1">
      <c r="AQ37" s="674" t="s">
        <v>315</v>
      </c>
      <c r="AR37" s="675"/>
      <c r="AS37" s="675"/>
      <c r="AT37" s="675"/>
      <c r="AU37" s="675"/>
      <c r="AV37" s="675"/>
      <c r="AW37" s="675"/>
      <c r="AX37" s="675"/>
      <c r="AY37" s="676"/>
      <c r="AZ37" s="595">
        <v>130000</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5934</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1370576</v>
      </c>
      <c r="CS37" s="627"/>
      <c r="CT37" s="627"/>
      <c r="CU37" s="627"/>
      <c r="CV37" s="627"/>
      <c r="CW37" s="627"/>
      <c r="CX37" s="627"/>
      <c r="CY37" s="628"/>
      <c r="CZ37" s="629">
        <v>2.4</v>
      </c>
      <c r="DA37" s="630"/>
      <c r="DB37" s="630"/>
      <c r="DC37" s="631"/>
      <c r="DD37" s="604">
        <v>1370576</v>
      </c>
      <c r="DE37" s="627"/>
      <c r="DF37" s="627"/>
      <c r="DG37" s="627"/>
      <c r="DH37" s="627"/>
      <c r="DI37" s="627"/>
      <c r="DJ37" s="627"/>
      <c r="DK37" s="628"/>
      <c r="DL37" s="604">
        <v>1278905</v>
      </c>
      <c r="DM37" s="627"/>
      <c r="DN37" s="627"/>
      <c r="DO37" s="627"/>
      <c r="DP37" s="627"/>
      <c r="DQ37" s="627"/>
      <c r="DR37" s="627"/>
      <c r="DS37" s="627"/>
      <c r="DT37" s="627"/>
      <c r="DU37" s="627"/>
      <c r="DV37" s="628"/>
      <c r="DW37" s="600">
        <v>11.7</v>
      </c>
      <c r="DX37" s="621"/>
      <c r="DY37" s="621"/>
      <c r="DZ37" s="621"/>
      <c r="EA37" s="621"/>
      <c r="EB37" s="621"/>
      <c r="EC37" s="622"/>
    </row>
    <row r="38" spans="2:133" ht="11.25" customHeight="1">
      <c r="AQ38" s="674" t="s">
        <v>318</v>
      </c>
      <c r="AR38" s="675"/>
      <c r="AS38" s="675"/>
      <c r="AT38" s="675"/>
      <c r="AU38" s="675"/>
      <c r="AV38" s="675"/>
      <c r="AW38" s="675"/>
      <c r="AX38" s="675"/>
      <c r="AY38" s="676"/>
      <c r="AZ38" s="595">
        <v>123243</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9736</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2511236</v>
      </c>
      <c r="CS38" s="596"/>
      <c r="CT38" s="596"/>
      <c r="CU38" s="596"/>
      <c r="CV38" s="596"/>
      <c r="CW38" s="596"/>
      <c r="CX38" s="596"/>
      <c r="CY38" s="597"/>
      <c r="CZ38" s="629">
        <v>4.4000000000000004</v>
      </c>
      <c r="DA38" s="630"/>
      <c r="DB38" s="630"/>
      <c r="DC38" s="631"/>
      <c r="DD38" s="604">
        <v>2232715</v>
      </c>
      <c r="DE38" s="596"/>
      <c r="DF38" s="596"/>
      <c r="DG38" s="596"/>
      <c r="DH38" s="596"/>
      <c r="DI38" s="596"/>
      <c r="DJ38" s="596"/>
      <c r="DK38" s="597"/>
      <c r="DL38" s="604">
        <v>1418936</v>
      </c>
      <c r="DM38" s="596"/>
      <c r="DN38" s="596"/>
      <c r="DO38" s="596"/>
      <c r="DP38" s="596"/>
      <c r="DQ38" s="596"/>
      <c r="DR38" s="596"/>
      <c r="DS38" s="596"/>
      <c r="DT38" s="596"/>
      <c r="DU38" s="596"/>
      <c r="DV38" s="597"/>
      <c r="DW38" s="600">
        <v>13</v>
      </c>
      <c r="DX38" s="621"/>
      <c r="DY38" s="621"/>
      <c r="DZ38" s="621"/>
      <c r="EA38" s="621"/>
      <c r="EB38" s="621"/>
      <c r="EC38" s="622"/>
    </row>
    <row r="39" spans="2:133" ht="11.25" customHeight="1">
      <c r="AQ39" s="674" t="s">
        <v>321</v>
      </c>
      <c r="AR39" s="675"/>
      <c r="AS39" s="675"/>
      <c r="AT39" s="675"/>
      <c r="AU39" s="675"/>
      <c r="AV39" s="675"/>
      <c r="AW39" s="675"/>
      <c r="AX39" s="675"/>
      <c r="AY39" s="676"/>
      <c r="AZ39" s="595">
        <v>51957</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88</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10506664</v>
      </c>
      <c r="CS39" s="627"/>
      <c r="CT39" s="627"/>
      <c r="CU39" s="627"/>
      <c r="CV39" s="627"/>
      <c r="CW39" s="627"/>
      <c r="CX39" s="627"/>
      <c r="CY39" s="628"/>
      <c r="CZ39" s="629">
        <v>18.600000000000001</v>
      </c>
      <c r="DA39" s="630"/>
      <c r="DB39" s="630"/>
      <c r="DC39" s="631"/>
      <c r="DD39" s="604">
        <v>3714634</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1"/>
      <c r="DY39" s="621"/>
      <c r="DZ39" s="621"/>
      <c r="EA39" s="621"/>
      <c r="EB39" s="621"/>
      <c r="EC39" s="62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434877</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126</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427500</v>
      </c>
      <c r="CS40" s="596"/>
      <c r="CT40" s="596"/>
      <c r="CU40" s="596"/>
      <c r="CV40" s="596"/>
      <c r="CW40" s="596"/>
      <c r="CX40" s="596"/>
      <c r="CY40" s="597"/>
      <c r="CZ40" s="629">
        <v>0.8</v>
      </c>
      <c r="DA40" s="630"/>
      <c r="DB40" s="630"/>
      <c r="DC40" s="631"/>
      <c r="DD40" s="604">
        <v>30000</v>
      </c>
      <c r="DE40" s="596"/>
      <c r="DF40" s="596"/>
      <c r="DG40" s="596"/>
      <c r="DH40" s="596"/>
      <c r="DI40" s="596"/>
      <c r="DJ40" s="596"/>
      <c r="DK40" s="597"/>
      <c r="DL40" s="604" t="s">
        <v>325</v>
      </c>
      <c r="DM40" s="596"/>
      <c r="DN40" s="596"/>
      <c r="DO40" s="596"/>
      <c r="DP40" s="596"/>
      <c r="DQ40" s="596"/>
      <c r="DR40" s="596"/>
      <c r="DS40" s="596"/>
      <c r="DT40" s="596"/>
      <c r="DU40" s="596"/>
      <c r="DV40" s="597"/>
      <c r="DW40" s="600" t="s">
        <v>325</v>
      </c>
      <c r="DX40" s="621"/>
      <c r="DY40" s="621"/>
      <c r="DZ40" s="621"/>
      <c r="EA40" s="621"/>
      <c r="EB40" s="621"/>
      <c r="EC40" s="62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1098086</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344</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27572431</v>
      </c>
      <c r="CS42" s="596"/>
      <c r="CT42" s="596"/>
      <c r="CU42" s="596"/>
      <c r="CV42" s="596"/>
      <c r="CW42" s="596"/>
      <c r="CX42" s="596"/>
      <c r="CY42" s="597"/>
      <c r="CZ42" s="629">
        <v>48.8</v>
      </c>
      <c r="DA42" s="678"/>
      <c r="DB42" s="678"/>
      <c r="DC42" s="679"/>
      <c r="DD42" s="604">
        <v>2977972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24075</v>
      </c>
      <c r="CS43" s="627"/>
      <c r="CT43" s="627"/>
      <c r="CU43" s="627"/>
      <c r="CV43" s="627"/>
      <c r="CW43" s="627"/>
      <c r="CX43" s="627"/>
      <c r="CY43" s="628"/>
      <c r="CZ43" s="629">
        <v>0</v>
      </c>
      <c r="DA43" s="630"/>
      <c r="DB43" s="630"/>
      <c r="DC43" s="631"/>
      <c r="DD43" s="604">
        <v>24075</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19375117</v>
      </c>
      <c r="CS44" s="596"/>
      <c r="CT44" s="596"/>
      <c r="CU44" s="596"/>
      <c r="CV44" s="596"/>
      <c r="CW44" s="596"/>
      <c r="CX44" s="596"/>
      <c r="CY44" s="597"/>
      <c r="CZ44" s="629">
        <v>34.299999999999997</v>
      </c>
      <c r="DA44" s="678"/>
      <c r="DB44" s="678"/>
      <c r="DC44" s="679"/>
      <c r="DD44" s="604">
        <v>2505375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16472867</v>
      </c>
      <c r="CS45" s="627"/>
      <c r="CT45" s="627"/>
      <c r="CU45" s="627"/>
      <c r="CV45" s="627"/>
      <c r="CW45" s="627"/>
      <c r="CX45" s="627"/>
      <c r="CY45" s="628"/>
      <c r="CZ45" s="629">
        <v>29.1</v>
      </c>
      <c r="DA45" s="630"/>
      <c r="DB45" s="630"/>
      <c r="DC45" s="631"/>
      <c r="DD45" s="604">
        <v>2271912</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2793371</v>
      </c>
      <c r="CS46" s="596"/>
      <c r="CT46" s="596"/>
      <c r="CU46" s="596"/>
      <c r="CV46" s="596"/>
      <c r="CW46" s="596"/>
      <c r="CX46" s="596"/>
      <c r="CY46" s="597"/>
      <c r="CZ46" s="629">
        <v>4.9000000000000004</v>
      </c>
      <c r="DA46" s="678"/>
      <c r="DB46" s="678"/>
      <c r="DC46" s="679"/>
      <c r="DD46" s="604">
        <v>156184</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8197314</v>
      </c>
      <c r="CS47" s="627"/>
      <c r="CT47" s="627"/>
      <c r="CU47" s="627"/>
      <c r="CV47" s="627"/>
      <c r="CW47" s="627"/>
      <c r="CX47" s="627"/>
      <c r="CY47" s="628"/>
      <c r="CZ47" s="629">
        <v>14.5</v>
      </c>
      <c r="DA47" s="630"/>
      <c r="DB47" s="630"/>
      <c r="DC47" s="631"/>
      <c r="DD47" s="604">
        <v>472597</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114</v>
      </c>
      <c r="CS48" s="596"/>
      <c r="CT48" s="596"/>
      <c r="CU48" s="596"/>
      <c r="CV48" s="596"/>
      <c r="CW48" s="596"/>
      <c r="CX48" s="596"/>
      <c r="CY48" s="597"/>
      <c r="CZ48" s="629" t="s">
        <v>114</v>
      </c>
      <c r="DA48" s="678"/>
      <c r="DB48" s="678"/>
      <c r="DC48" s="679"/>
      <c r="DD48" s="604" t="s">
        <v>114</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56524636</v>
      </c>
      <c r="CS49" s="663"/>
      <c r="CT49" s="663"/>
      <c r="CU49" s="663"/>
      <c r="CV49" s="663"/>
      <c r="CW49" s="663"/>
      <c r="CX49" s="663"/>
      <c r="CY49" s="690"/>
      <c r="CZ49" s="691">
        <v>100</v>
      </c>
      <c r="DA49" s="692"/>
      <c r="DB49" s="692"/>
      <c r="DC49" s="693"/>
      <c r="DD49" s="694">
        <v>19787064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62096</v>
      </c>
      <c r="R7" s="725"/>
      <c r="S7" s="725"/>
      <c r="T7" s="725"/>
      <c r="U7" s="725"/>
      <c r="V7" s="725">
        <v>56525</v>
      </c>
      <c r="W7" s="725"/>
      <c r="X7" s="725"/>
      <c r="Y7" s="725"/>
      <c r="Z7" s="725"/>
      <c r="AA7" s="725">
        <v>5572</v>
      </c>
      <c r="AB7" s="725"/>
      <c r="AC7" s="725"/>
      <c r="AD7" s="725"/>
      <c r="AE7" s="726"/>
      <c r="AF7" s="727">
        <v>2532</v>
      </c>
      <c r="AG7" s="728"/>
      <c r="AH7" s="728"/>
      <c r="AI7" s="728"/>
      <c r="AJ7" s="729"/>
      <c r="AK7" s="764">
        <v>12815</v>
      </c>
      <c r="AL7" s="765"/>
      <c r="AM7" s="765"/>
      <c r="AN7" s="765"/>
      <c r="AO7" s="765"/>
      <c r="AP7" s="765">
        <v>23556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557</v>
      </c>
      <c r="BT7" s="769"/>
      <c r="BU7" s="769"/>
      <c r="BV7" s="769"/>
      <c r="BW7" s="769"/>
      <c r="BX7" s="769"/>
      <c r="BY7" s="769"/>
      <c r="BZ7" s="769"/>
      <c r="CA7" s="769"/>
      <c r="CB7" s="769"/>
      <c r="CC7" s="769"/>
      <c r="CD7" s="769"/>
      <c r="CE7" s="769"/>
      <c r="CF7" s="769"/>
      <c r="CG7" s="770"/>
      <c r="CH7" s="761">
        <v>0</v>
      </c>
      <c r="CI7" s="762"/>
      <c r="CJ7" s="762"/>
      <c r="CK7" s="762"/>
      <c r="CL7" s="763"/>
      <c r="CM7" s="761">
        <v>318</v>
      </c>
      <c r="CN7" s="762"/>
      <c r="CO7" s="762"/>
      <c r="CP7" s="762"/>
      <c r="CQ7" s="763"/>
      <c r="CR7" s="761">
        <v>36</v>
      </c>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558</v>
      </c>
      <c r="BT8" s="759"/>
      <c r="BU8" s="759"/>
      <c r="BV8" s="759"/>
      <c r="BW8" s="759"/>
      <c r="BX8" s="759"/>
      <c r="BY8" s="759"/>
      <c r="BZ8" s="759"/>
      <c r="CA8" s="759"/>
      <c r="CB8" s="759"/>
      <c r="CC8" s="759"/>
      <c r="CD8" s="759"/>
      <c r="CE8" s="759"/>
      <c r="CF8" s="759"/>
      <c r="CG8" s="760"/>
      <c r="CH8" s="771">
        <v>17</v>
      </c>
      <c r="CI8" s="772"/>
      <c r="CJ8" s="772"/>
      <c r="CK8" s="772"/>
      <c r="CL8" s="773"/>
      <c r="CM8" s="771">
        <v>356</v>
      </c>
      <c r="CN8" s="772"/>
      <c r="CO8" s="772"/>
      <c r="CP8" s="772"/>
      <c r="CQ8" s="773"/>
      <c r="CR8" s="771">
        <v>38</v>
      </c>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559</v>
      </c>
      <c r="BT9" s="759"/>
      <c r="BU9" s="759"/>
      <c r="BV9" s="759"/>
      <c r="BW9" s="759"/>
      <c r="BX9" s="759"/>
      <c r="BY9" s="759"/>
      <c r="BZ9" s="759"/>
      <c r="CA9" s="759"/>
      <c r="CB9" s="759"/>
      <c r="CC9" s="759"/>
      <c r="CD9" s="759"/>
      <c r="CE9" s="759"/>
      <c r="CF9" s="759"/>
      <c r="CG9" s="760"/>
      <c r="CH9" s="771">
        <v>0</v>
      </c>
      <c r="CI9" s="772"/>
      <c r="CJ9" s="772"/>
      <c r="CK9" s="772"/>
      <c r="CL9" s="773"/>
      <c r="CM9" s="771">
        <v>163</v>
      </c>
      <c r="CN9" s="772"/>
      <c r="CO9" s="772"/>
      <c r="CP9" s="772"/>
      <c r="CQ9" s="773"/>
      <c r="CR9" s="771">
        <v>35</v>
      </c>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c r="R23" s="784"/>
      <c r="S23" s="784"/>
      <c r="T23" s="784"/>
      <c r="U23" s="784"/>
      <c r="V23" s="784"/>
      <c r="W23" s="784"/>
      <c r="X23" s="784"/>
      <c r="Y23" s="784"/>
      <c r="Z23" s="784"/>
      <c r="AA23" s="784"/>
      <c r="AB23" s="784"/>
      <c r="AC23" s="784"/>
      <c r="AD23" s="784"/>
      <c r="AE23" s="785"/>
      <c r="AF23" s="786">
        <v>2532</v>
      </c>
      <c r="AG23" s="784"/>
      <c r="AH23" s="784"/>
      <c r="AI23" s="784"/>
      <c r="AJ23" s="787"/>
      <c r="AK23" s="788"/>
      <c r="AL23" s="789"/>
      <c r="AM23" s="789"/>
      <c r="AN23" s="789"/>
      <c r="AO23" s="789"/>
      <c r="AP23" s="784"/>
      <c r="AQ23" s="784"/>
      <c r="AR23" s="784"/>
      <c r="AS23" s="784"/>
      <c r="AT23" s="784"/>
      <c r="AU23" s="790"/>
      <c r="AV23" s="790"/>
      <c r="AW23" s="790"/>
      <c r="AX23" s="790"/>
      <c r="AY23" s="791"/>
      <c r="AZ23" s="799" t="s">
        <v>114</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2">
        <v>15</v>
      </c>
      <c r="R28" s="813"/>
      <c r="S28" s="813"/>
      <c r="T28" s="813"/>
      <c r="U28" s="813"/>
      <c r="V28" s="813">
        <v>11</v>
      </c>
      <c r="W28" s="813"/>
      <c r="X28" s="813"/>
      <c r="Y28" s="813"/>
      <c r="Z28" s="813"/>
      <c r="AA28" s="813">
        <v>4</v>
      </c>
      <c r="AB28" s="813"/>
      <c r="AC28" s="813"/>
      <c r="AD28" s="813"/>
      <c r="AE28" s="814"/>
      <c r="AF28" s="815">
        <v>4</v>
      </c>
      <c r="AG28" s="813"/>
      <c r="AH28" s="813"/>
      <c r="AI28" s="813"/>
      <c r="AJ28" s="816"/>
      <c r="AK28" s="817" t="s">
        <v>544</v>
      </c>
      <c r="AL28" s="808"/>
      <c r="AM28" s="808"/>
      <c r="AN28" s="808"/>
      <c r="AO28" s="808"/>
      <c r="AP28" s="808" t="s">
        <v>544</v>
      </c>
      <c r="AQ28" s="808"/>
      <c r="AR28" s="808"/>
      <c r="AS28" s="808"/>
      <c r="AT28" s="808"/>
      <c r="AU28" s="808" t="s">
        <v>546</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4153</v>
      </c>
      <c r="R29" s="749"/>
      <c r="S29" s="749"/>
      <c r="T29" s="749"/>
      <c r="U29" s="749"/>
      <c r="V29" s="749">
        <v>4055</v>
      </c>
      <c r="W29" s="749"/>
      <c r="X29" s="749"/>
      <c r="Y29" s="749"/>
      <c r="Z29" s="749"/>
      <c r="AA29" s="749">
        <v>99</v>
      </c>
      <c r="AB29" s="749"/>
      <c r="AC29" s="749"/>
      <c r="AD29" s="749"/>
      <c r="AE29" s="750"/>
      <c r="AF29" s="751">
        <v>99</v>
      </c>
      <c r="AG29" s="752"/>
      <c r="AH29" s="752"/>
      <c r="AI29" s="752"/>
      <c r="AJ29" s="753"/>
      <c r="AK29" s="820">
        <v>575</v>
      </c>
      <c r="AL29" s="821"/>
      <c r="AM29" s="821"/>
      <c r="AN29" s="821"/>
      <c r="AO29" s="821"/>
      <c r="AP29" s="821" t="s">
        <v>546</v>
      </c>
      <c r="AQ29" s="821"/>
      <c r="AR29" s="821"/>
      <c r="AS29" s="821"/>
      <c r="AT29" s="821"/>
      <c r="AU29" s="821" t="s">
        <v>546</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423</v>
      </c>
      <c r="R30" s="749"/>
      <c r="S30" s="749"/>
      <c r="T30" s="749"/>
      <c r="U30" s="749"/>
      <c r="V30" s="749">
        <v>420</v>
      </c>
      <c r="W30" s="749"/>
      <c r="X30" s="749"/>
      <c r="Y30" s="749"/>
      <c r="Z30" s="749"/>
      <c r="AA30" s="749">
        <v>4</v>
      </c>
      <c r="AB30" s="749"/>
      <c r="AC30" s="749"/>
      <c r="AD30" s="749"/>
      <c r="AE30" s="750"/>
      <c r="AF30" s="751">
        <v>4</v>
      </c>
      <c r="AG30" s="752"/>
      <c r="AH30" s="752"/>
      <c r="AI30" s="752"/>
      <c r="AJ30" s="753"/>
      <c r="AK30" s="820">
        <v>128</v>
      </c>
      <c r="AL30" s="821"/>
      <c r="AM30" s="821"/>
      <c r="AN30" s="821"/>
      <c r="AO30" s="821"/>
      <c r="AP30" s="821" t="s">
        <v>544</v>
      </c>
      <c r="AQ30" s="821"/>
      <c r="AR30" s="821"/>
      <c r="AS30" s="821"/>
      <c r="AT30" s="821"/>
      <c r="AU30" s="821" t="s">
        <v>547</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5424</v>
      </c>
      <c r="R31" s="749"/>
      <c r="S31" s="749"/>
      <c r="T31" s="749"/>
      <c r="U31" s="749"/>
      <c r="V31" s="749">
        <v>5319</v>
      </c>
      <c r="W31" s="749"/>
      <c r="X31" s="749"/>
      <c r="Y31" s="749"/>
      <c r="Z31" s="749"/>
      <c r="AA31" s="749">
        <v>105</v>
      </c>
      <c r="AB31" s="749"/>
      <c r="AC31" s="749"/>
      <c r="AD31" s="749"/>
      <c r="AE31" s="750"/>
      <c r="AF31" s="751">
        <v>105</v>
      </c>
      <c r="AG31" s="752"/>
      <c r="AH31" s="752"/>
      <c r="AI31" s="752"/>
      <c r="AJ31" s="753"/>
      <c r="AK31" s="820">
        <v>383</v>
      </c>
      <c r="AL31" s="821"/>
      <c r="AM31" s="821"/>
      <c r="AN31" s="821"/>
      <c r="AO31" s="821"/>
      <c r="AP31" s="821" t="s">
        <v>546</v>
      </c>
      <c r="AQ31" s="821"/>
      <c r="AR31" s="821"/>
      <c r="AS31" s="821"/>
      <c r="AT31" s="821"/>
      <c r="AU31" s="821" t="s">
        <v>548</v>
      </c>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384</v>
      </c>
      <c r="C32" s="746"/>
      <c r="D32" s="746"/>
      <c r="E32" s="746"/>
      <c r="F32" s="746"/>
      <c r="G32" s="746"/>
      <c r="H32" s="746"/>
      <c r="I32" s="746"/>
      <c r="J32" s="746"/>
      <c r="K32" s="746"/>
      <c r="L32" s="746"/>
      <c r="M32" s="746"/>
      <c r="N32" s="746"/>
      <c r="O32" s="746"/>
      <c r="P32" s="747"/>
      <c r="Q32" s="748">
        <v>270</v>
      </c>
      <c r="R32" s="749"/>
      <c r="S32" s="749"/>
      <c r="T32" s="749"/>
      <c r="U32" s="749"/>
      <c r="V32" s="749">
        <v>266</v>
      </c>
      <c r="W32" s="749"/>
      <c r="X32" s="749"/>
      <c r="Y32" s="749"/>
      <c r="Z32" s="749"/>
      <c r="AA32" s="749">
        <v>4</v>
      </c>
      <c r="AB32" s="749"/>
      <c r="AC32" s="749"/>
      <c r="AD32" s="749"/>
      <c r="AE32" s="750"/>
      <c r="AF32" s="751">
        <v>4</v>
      </c>
      <c r="AG32" s="752"/>
      <c r="AH32" s="752"/>
      <c r="AI32" s="752"/>
      <c r="AJ32" s="753"/>
      <c r="AK32" s="820">
        <v>52</v>
      </c>
      <c r="AL32" s="821"/>
      <c r="AM32" s="821"/>
      <c r="AN32" s="821"/>
      <c r="AO32" s="821"/>
      <c r="AP32" s="821">
        <v>191</v>
      </c>
      <c r="AQ32" s="821"/>
      <c r="AR32" s="821"/>
      <c r="AS32" s="821"/>
      <c r="AT32" s="821"/>
      <c r="AU32" s="821" t="s">
        <v>547</v>
      </c>
      <c r="AV32" s="821"/>
      <c r="AW32" s="821"/>
      <c r="AX32" s="821"/>
      <c r="AY32" s="821"/>
      <c r="AZ32" s="822"/>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385</v>
      </c>
      <c r="C33" s="746"/>
      <c r="D33" s="746"/>
      <c r="E33" s="746"/>
      <c r="F33" s="746"/>
      <c r="G33" s="746"/>
      <c r="H33" s="746"/>
      <c r="I33" s="746"/>
      <c r="J33" s="746"/>
      <c r="K33" s="746"/>
      <c r="L33" s="746"/>
      <c r="M33" s="746"/>
      <c r="N33" s="746"/>
      <c r="O33" s="746"/>
      <c r="P33" s="747"/>
      <c r="Q33" s="748">
        <v>702</v>
      </c>
      <c r="R33" s="749"/>
      <c r="S33" s="749"/>
      <c r="T33" s="749"/>
      <c r="U33" s="749"/>
      <c r="V33" s="749">
        <v>564</v>
      </c>
      <c r="W33" s="749"/>
      <c r="X33" s="749"/>
      <c r="Y33" s="749"/>
      <c r="Z33" s="749"/>
      <c r="AA33" s="749">
        <v>138</v>
      </c>
      <c r="AB33" s="749"/>
      <c r="AC33" s="749"/>
      <c r="AD33" s="749"/>
      <c r="AE33" s="750"/>
      <c r="AF33" s="751">
        <v>1568</v>
      </c>
      <c r="AG33" s="752"/>
      <c r="AH33" s="752"/>
      <c r="AI33" s="752"/>
      <c r="AJ33" s="753"/>
      <c r="AK33" s="820">
        <v>544</v>
      </c>
      <c r="AL33" s="821"/>
      <c r="AM33" s="821"/>
      <c r="AN33" s="821"/>
      <c r="AO33" s="821"/>
      <c r="AP33" s="821">
        <v>3728</v>
      </c>
      <c r="AQ33" s="821"/>
      <c r="AR33" s="821"/>
      <c r="AS33" s="821"/>
      <c r="AT33" s="821"/>
      <c r="AU33" s="821" t="s">
        <v>545</v>
      </c>
      <c r="AV33" s="821"/>
      <c r="AW33" s="821"/>
      <c r="AX33" s="821"/>
      <c r="AY33" s="821"/>
      <c r="AZ33" s="822"/>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387</v>
      </c>
      <c r="C34" s="746"/>
      <c r="D34" s="746"/>
      <c r="E34" s="746"/>
      <c r="F34" s="746"/>
      <c r="G34" s="746"/>
      <c r="H34" s="746"/>
      <c r="I34" s="746"/>
      <c r="J34" s="746"/>
      <c r="K34" s="746"/>
      <c r="L34" s="746"/>
      <c r="M34" s="746"/>
      <c r="N34" s="746"/>
      <c r="O34" s="746"/>
      <c r="P34" s="747"/>
      <c r="Q34" s="748">
        <v>174</v>
      </c>
      <c r="R34" s="749"/>
      <c r="S34" s="749"/>
      <c r="T34" s="749"/>
      <c r="U34" s="749"/>
      <c r="V34" s="749">
        <v>174</v>
      </c>
      <c r="W34" s="749"/>
      <c r="X34" s="749"/>
      <c r="Y34" s="749"/>
      <c r="Z34" s="749"/>
      <c r="AA34" s="749" t="s">
        <v>544</v>
      </c>
      <c r="AB34" s="749"/>
      <c r="AC34" s="749"/>
      <c r="AD34" s="749"/>
      <c r="AE34" s="750"/>
      <c r="AF34" s="751" t="s">
        <v>114</v>
      </c>
      <c r="AG34" s="752"/>
      <c r="AH34" s="752"/>
      <c r="AI34" s="752"/>
      <c r="AJ34" s="753"/>
      <c r="AK34" s="820">
        <v>123</v>
      </c>
      <c r="AL34" s="821"/>
      <c r="AM34" s="821"/>
      <c r="AN34" s="821"/>
      <c r="AO34" s="821"/>
      <c r="AP34" s="821">
        <v>3266</v>
      </c>
      <c r="AQ34" s="821"/>
      <c r="AR34" s="821"/>
      <c r="AS34" s="821"/>
      <c r="AT34" s="821"/>
      <c r="AU34" s="821">
        <v>3227</v>
      </c>
      <c r="AV34" s="821"/>
      <c r="AW34" s="821"/>
      <c r="AX34" s="821"/>
      <c r="AY34" s="821"/>
      <c r="AZ34" s="822"/>
      <c r="BA34" s="822"/>
      <c r="BB34" s="822"/>
      <c r="BC34" s="822"/>
      <c r="BD34" s="822"/>
      <c r="BE34" s="818" t="s">
        <v>388</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389</v>
      </c>
      <c r="C35" s="746"/>
      <c r="D35" s="746"/>
      <c r="E35" s="746"/>
      <c r="F35" s="746"/>
      <c r="G35" s="746"/>
      <c r="H35" s="746"/>
      <c r="I35" s="746"/>
      <c r="J35" s="746"/>
      <c r="K35" s="746"/>
      <c r="L35" s="746"/>
      <c r="M35" s="746"/>
      <c r="N35" s="746"/>
      <c r="O35" s="746"/>
      <c r="P35" s="747"/>
      <c r="Q35" s="748">
        <v>276</v>
      </c>
      <c r="R35" s="749"/>
      <c r="S35" s="749"/>
      <c r="T35" s="749"/>
      <c r="U35" s="749"/>
      <c r="V35" s="749">
        <v>286</v>
      </c>
      <c r="W35" s="749"/>
      <c r="X35" s="749"/>
      <c r="Y35" s="749"/>
      <c r="Z35" s="749"/>
      <c r="AA35" s="749">
        <v>10</v>
      </c>
      <c r="AB35" s="749"/>
      <c r="AC35" s="749"/>
      <c r="AD35" s="749"/>
      <c r="AE35" s="750"/>
      <c r="AF35" s="751">
        <v>10</v>
      </c>
      <c r="AG35" s="752"/>
      <c r="AH35" s="752"/>
      <c r="AI35" s="752"/>
      <c r="AJ35" s="753"/>
      <c r="AK35" s="820">
        <v>130</v>
      </c>
      <c r="AL35" s="821"/>
      <c r="AM35" s="821"/>
      <c r="AN35" s="821"/>
      <c r="AO35" s="821"/>
      <c r="AP35" s="821">
        <v>1599</v>
      </c>
      <c r="AQ35" s="821"/>
      <c r="AR35" s="821"/>
      <c r="AS35" s="821"/>
      <c r="AT35" s="821"/>
      <c r="AU35" s="821">
        <v>3199</v>
      </c>
      <c r="AV35" s="821"/>
      <c r="AW35" s="821"/>
      <c r="AX35" s="821"/>
      <c r="AY35" s="821"/>
      <c r="AZ35" s="822"/>
      <c r="BA35" s="822"/>
      <c r="BB35" s="822"/>
      <c r="BC35" s="822"/>
      <c r="BD35" s="822"/>
      <c r="BE35" s="818" t="s">
        <v>388</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390</v>
      </c>
      <c r="C36" s="746"/>
      <c r="D36" s="746"/>
      <c r="E36" s="746"/>
      <c r="F36" s="746"/>
      <c r="G36" s="746"/>
      <c r="H36" s="746"/>
      <c r="I36" s="746"/>
      <c r="J36" s="746"/>
      <c r="K36" s="746"/>
      <c r="L36" s="746"/>
      <c r="M36" s="746"/>
      <c r="N36" s="746"/>
      <c r="O36" s="746"/>
      <c r="P36" s="747"/>
      <c r="Q36" s="748">
        <v>387</v>
      </c>
      <c r="R36" s="749"/>
      <c r="S36" s="749"/>
      <c r="T36" s="749"/>
      <c r="U36" s="749"/>
      <c r="V36" s="749">
        <v>424</v>
      </c>
      <c r="W36" s="749"/>
      <c r="X36" s="749"/>
      <c r="Y36" s="749"/>
      <c r="Z36" s="749"/>
      <c r="AA36" s="749">
        <v>20</v>
      </c>
      <c r="AB36" s="749"/>
      <c r="AC36" s="749"/>
      <c r="AD36" s="749"/>
      <c r="AE36" s="750"/>
      <c r="AF36" s="751">
        <v>20</v>
      </c>
      <c r="AG36" s="752"/>
      <c r="AH36" s="752"/>
      <c r="AI36" s="752"/>
      <c r="AJ36" s="753"/>
      <c r="AK36" s="820">
        <v>162</v>
      </c>
      <c r="AL36" s="821"/>
      <c r="AM36" s="821"/>
      <c r="AN36" s="821"/>
      <c r="AO36" s="821"/>
      <c r="AP36" s="821">
        <v>1093</v>
      </c>
      <c r="AQ36" s="821"/>
      <c r="AR36" s="821"/>
      <c r="AS36" s="821"/>
      <c r="AT36" s="821"/>
      <c r="AU36" s="821">
        <v>1213</v>
      </c>
      <c r="AV36" s="821"/>
      <c r="AW36" s="821"/>
      <c r="AX36" s="821"/>
      <c r="AY36" s="821"/>
      <c r="AZ36" s="822"/>
      <c r="BA36" s="822"/>
      <c r="BB36" s="822"/>
      <c r="BC36" s="822"/>
      <c r="BD36" s="822"/>
      <c r="BE36" s="818" t="s">
        <v>388</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t="s">
        <v>391</v>
      </c>
      <c r="C37" s="746"/>
      <c r="D37" s="746"/>
      <c r="E37" s="746"/>
      <c r="F37" s="746"/>
      <c r="G37" s="746"/>
      <c r="H37" s="746"/>
      <c r="I37" s="746"/>
      <c r="J37" s="746"/>
      <c r="K37" s="746"/>
      <c r="L37" s="746"/>
      <c r="M37" s="746"/>
      <c r="N37" s="746"/>
      <c r="O37" s="746"/>
      <c r="P37" s="747"/>
      <c r="Q37" s="748">
        <v>2205</v>
      </c>
      <c r="R37" s="749"/>
      <c r="S37" s="749"/>
      <c r="T37" s="749"/>
      <c r="U37" s="749"/>
      <c r="V37" s="749">
        <v>2288</v>
      </c>
      <c r="W37" s="749"/>
      <c r="X37" s="749"/>
      <c r="Y37" s="749"/>
      <c r="Z37" s="749"/>
      <c r="AA37" s="749">
        <v>21</v>
      </c>
      <c r="AB37" s="749"/>
      <c r="AC37" s="749"/>
      <c r="AD37" s="749"/>
      <c r="AE37" s="750"/>
      <c r="AF37" s="751">
        <v>21</v>
      </c>
      <c r="AG37" s="752"/>
      <c r="AH37" s="752"/>
      <c r="AI37" s="752"/>
      <c r="AJ37" s="753"/>
      <c r="AK37" s="820">
        <v>563</v>
      </c>
      <c r="AL37" s="821"/>
      <c r="AM37" s="821"/>
      <c r="AN37" s="821"/>
      <c r="AO37" s="821"/>
      <c r="AP37" s="821">
        <v>8790</v>
      </c>
      <c r="AQ37" s="821"/>
      <c r="AR37" s="821"/>
      <c r="AS37" s="821"/>
      <c r="AT37" s="821"/>
      <c r="AU37" s="821">
        <v>4705</v>
      </c>
      <c r="AV37" s="821"/>
      <c r="AW37" s="821"/>
      <c r="AX37" s="821"/>
      <c r="AY37" s="821"/>
      <c r="AZ37" s="822"/>
      <c r="BA37" s="822"/>
      <c r="BB37" s="822"/>
      <c r="BC37" s="822"/>
      <c r="BD37" s="822"/>
      <c r="BE37" s="818" t="s">
        <v>388</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392</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393</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1835</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114</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395</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396</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549</v>
      </c>
      <c r="C68" s="860"/>
      <c r="D68" s="860"/>
      <c r="E68" s="860"/>
      <c r="F68" s="860"/>
      <c r="G68" s="860"/>
      <c r="H68" s="860"/>
      <c r="I68" s="860"/>
      <c r="J68" s="860"/>
      <c r="K68" s="860"/>
      <c r="L68" s="860"/>
      <c r="M68" s="860"/>
      <c r="N68" s="860"/>
      <c r="O68" s="860"/>
      <c r="P68" s="861"/>
      <c r="Q68" s="862">
        <v>231</v>
      </c>
      <c r="R68" s="856"/>
      <c r="S68" s="856"/>
      <c r="T68" s="856"/>
      <c r="U68" s="856"/>
      <c r="V68" s="856">
        <v>214</v>
      </c>
      <c r="W68" s="856"/>
      <c r="X68" s="856"/>
      <c r="Y68" s="856"/>
      <c r="Z68" s="856"/>
      <c r="AA68" s="856">
        <v>17</v>
      </c>
      <c r="AB68" s="856"/>
      <c r="AC68" s="856"/>
      <c r="AD68" s="856"/>
      <c r="AE68" s="856"/>
      <c r="AF68" s="856">
        <v>17</v>
      </c>
      <c r="AG68" s="856"/>
      <c r="AH68" s="856"/>
      <c r="AI68" s="856"/>
      <c r="AJ68" s="856"/>
      <c r="AK68" s="856" t="s">
        <v>556</v>
      </c>
      <c r="AL68" s="856"/>
      <c r="AM68" s="856"/>
      <c r="AN68" s="856"/>
      <c r="AO68" s="856"/>
      <c r="AP68" s="856">
        <v>3</v>
      </c>
      <c r="AQ68" s="856"/>
      <c r="AR68" s="856"/>
      <c r="AS68" s="856"/>
      <c r="AT68" s="856"/>
      <c r="AU68" s="856">
        <v>2</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550</v>
      </c>
      <c r="C69" s="864"/>
      <c r="D69" s="864"/>
      <c r="E69" s="864"/>
      <c r="F69" s="864"/>
      <c r="G69" s="864"/>
      <c r="H69" s="864"/>
      <c r="I69" s="864"/>
      <c r="J69" s="864"/>
      <c r="K69" s="864"/>
      <c r="L69" s="864"/>
      <c r="M69" s="864"/>
      <c r="N69" s="864"/>
      <c r="O69" s="864"/>
      <c r="P69" s="865"/>
      <c r="Q69" s="866">
        <v>996</v>
      </c>
      <c r="R69" s="821"/>
      <c r="S69" s="821"/>
      <c r="T69" s="821"/>
      <c r="U69" s="821"/>
      <c r="V69" s="821">
        <v>966</v>
      </c>
      <c r="W69" s="821"/>
      <c r="X69" s="821"/>
      <c r="Y69" s="821"/>
      <c r="Z69" s="821"/>
      <c r="AA69" s="821">
        <v>30</v>
      </c>
      <c r="AB69" s="821"/>
      <c r="AC69" s="821"/>
      <c r="AD69" s="821"/>
      <c r="AE69" s="821"/>
      <c r="AF69" s="821">
        <v>30</v>
      </c>
      <c r="AG69" s="821"/>
      <c r="AH69" s="821"/>
      <c r="AI69" s="821"/>
      <c r="AJ69" s="821"/>
      <c r="AK69" s="821" t="s">
        <v>544</v>
      </c>
      <c r="AL69" s="821"/>
      <c r="AM69" s="821"/>
      <c r="AN69" s="821"/>
      <c r="AO69" s="821"/>
      <c r="AP69" s="821">
        <v>136</v>
      </c>
      <c r="AQ69" s="821"/>
      <c r="AR69" s="821"/>
      <c r="AS69" s="821"/>
      <c r="AT69" s="821"/>
      <c r="AU69" s="821">
        <v>136</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551</v>
      </c>
      <c r="C70" s="864"/>
      <c r="D70" s="864"/>
      <c r="E70" s="864"/>
      <c r="F70" s="864"/>
      <c r="G70" s="864"/>
      <c r="H70" s="864"/>
      <c r="I70" s="864"/>
      <c r="J70" s="864"/>
      <c r="K70" s="864"/>
      <c r="L70" s="864"/>
      <c r="M70" s="864"/>
      <c r="N70" s="864"/>
      <c r="O70" s="864"/>
      <c r="P70" s="865"/>
      <c r="Q70" s="866">
        <v>227</v>
      </c>
      <c r="R70" s="821"/>
      <c r="S70" s="821"/>
      <c r="T70" s="821"/>
      <c r="U70" s="821"/>
      <c r="V70" s="821">
        <v>217</v>
      </c>
      <c r="W70" s="821"/>
      <c r="X70" s="821"/>
      <c r="Y70" s="821"/>
      <c r="Z70" s="821"/>
      <c r="AA70" s="821">
        <v>10</v>
      </c>
      <c r="AB70" s="821"/>
      <c r="AC70" s="821"/>
      <c r="AD70" s="821"/>
      <c r="AE70" s="821"/>
      <c r="AF70" s="821">
        <v>7</v>
      </c>
      <c r="AG70" s="821"/>
      <c r="AH70" s="821"/>
      <c r="AI70" s="821"/>
      <c r="AJ70" s="821"/>
      <c r="AK70" s="821" t="s">
        <v>546</v>
      </c>
      <c r="AL70" s="821"/>
      <c r="AM70" s="821"/>
      <c r="AN70" s="821"/>
      <c r="AO70" s="821"/>
      <c r="AP70" s="821">
        <v>19</v>
      </c>
      <c r="AQ70" s="821"/>
      <c r="AR70" s="821"/>
      <c r="AS70" s="821"/>
      <c r="AT70" s="821"/>
      <c r="AU70" s="821">
        <v>17</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552</v>
      </c>
      <c r="C71" s="864"/>
      <c r="D71" s="864"/>
      <c r="E71" s="864"/>
      <c r="F71" s="864"/>
      <c r="G71" s="864"/>
      <c r="H71" s="864"/>
      <c r="I71" s="864"/>
      <c r="J71" s="864"/>
      <c r="K71" s="864"/>
      <c r="L71" s="864"/>
      <c r="M71" s="864"/>
      <c r="N71" s="864"/>
      <c r="O71" s="864"/>
      <c r="P71" s="865"/>
      <c r="Q71" s="866">
        <v>6</v>
      </c>
      <c r="R71" s="821"/>
      <c r="S71" s="821"/>
      <c r="T71" s="821"/>
      <c r="U71" s="821"/>
      <c r="V71" s="821">
        <v>6</v>
      </c>
      <c r="W71" s="821"/>
      <c r="X71" s="821"/>
      <c r="Y71" s="821"/>
      <c r="Z71" s="821"/>
      <c r="AA71" s="821">
        <v>1</v>
      </c>
      <c r="AB71" s="821"/>
      <c r="AC71" s="821"/>
      <c r="AD71" s="821"/>
      <c r="AE71" s="821"/>
      <c r="AF71" s="821">
        <v>1</v>
      </c>
      <c r="AG71" s="821"/>
      <c r="AH71" s="821"/>
      <c r="AI71" s="821"/>
      <c r="AJ71" s="821"/>
      <c r="AK71" s="821" t="s">
        <v>547</v>
      </c>
      <c r="AL71" s="821"/>
      <c r="AM71" s="821"/>
      <c r="AN71" s="821"/>
      <c r="AO71" s="821"/>
      <c r="AP71" s="821" t="s">
        <v>544</v>
      </c>
      <c r="AQ71" s="821"/>
      <c r="AR71" s="821"/>
      <c r="AS71" s="821"/>
      <c r="AT71" s="821"/>
      <c r="AU71" s="821" t="s">
        <v>546</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553</v>
      </c>
      <c r="C72" s="864"/>
      <c r="D72" s="864"/>
      <c r="E72" s="864"/>
      <c r="F72" s="864"/>
      <c r="G72" s="864"/>
      <c r="H72" s="864"/>
      <c r="I72" s="864"/>
      <c r="J72" s="864"/>
      <c r="K72" s="864"/>
      <c r="L72" s="864"/>
      <c r="M72" s="864"/>
      <c r="N72" s="864"/>
      <c r="O72" s="864"/>
      <c r="P72" s="865"/>
      <c r="Q72" s="866">
        <v>11084</v>
      </c>
      <c r="R72" s="821"/>
      <c r="S72" s="821"/>
      <c r="T72" s="821"/>
      <c r="U72" s="821"/>
      <c r="V72" s="821">
        <v>10939</v>
      </c>
      <c r="W72" s="821"/>
      <c r="X72" s="821"/>
      <c r="Y72" s="821"/>
      <c r="Z72" s="821"/>
      <c r="AA72" s="821">
        <v>144</v>
      </c>
      <c r="AB72" s="821"/>
      <c r="AC72" s="821"/>
      <c r="AD72" s="821"/>
      <c r="AE72" s="821"/>
      <c r="AF72" s="821">
        <v>144</v>
      </c>
      <c r="AG72" s="821"/>
      <c r="AH72" s="821"/>
      <c r="AI72" s="821"/>
      <c r="AJ72" s="821"/>
      <c r="AK72" s="821">
        <v>87</v>
      </c>
      <c r="AL72" s="821"/>
      <c r="AM72" s="821"/>
      <c r="AN72" s="821"/>
      <c r="AO72" s="821"/>
      <c r="AP72" s="821" t="s">
        <v>547</v>
      </c>
      <c r="AQ72" s="821"/>
      <c r="AR72" s="821"/>
      <c r="AS72" s="821"/>
      <c r="AT72" s="821"/>
      <c r="AU72" s="821" t="s">
        <v>547</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554</v>
      </c>
      <c r="C73" s="864"/>
      <c r="D73" s="864"/>
      <c r="E73" s="864"/>
      <c r="F73" s="864"/>
      <c r="G73" s="864"/>
      <c r="H73" s="864"/>
      <c r="I73" s="864"/>
      <c r="J73" s="864"/>
      <c r="K73" s="864"/>
      <c r="L73" s="864"/>
      <c r="M73" s="864"/>
      <c r="N73" s="864"/>
      <c r="O73" s="864"/>
      <c r="P73" s="865"/>
      <c r="Q73" s="866">
        <v>159856</v>
      </c>
      <c r="R73" s="821"/>
      <c r="S73" s="821"/>
      <c r="T73" s="821"/>
      <c r="U73" s="821"/>
      <c r="V73" s="821">
        <v>154260</v>
      </c>
      <c r="W73" s="821"/>
      <c r="X73" s="821"/>
      <c r="Y73" s="821"/>
      <c r="Z73" s="821"/>
      <c r="AA73" s="821">
        <v>5595</v>
      </c>
      <c r="AB73" s="821"/>
      <c r="AC73" s="821"/>
      <c r="AD73" s="821"/>
      <c r="AE73" s="821"/>
      <c r="AF73" s="821">
        <v>5595</v>
      </c>
      <c r="AG73" s="821"/>
      <c r="AH73" s="821"/>
      <c r="AI73" s="821"/>
      <c r="AJ73" s="821"/>
      <c r="AK73" s="821" t="s">
        <v>546</v>
      </c>
      <c r="AL73" s="821"/>
      <c r="AM73" s="821"/>
      <c r="AN73" s="821"/>
      <c r="AO73" s="821"/>
      <c r="AP73" s="821" t="s">
        <v>544</v>
      </c>
      <c r="AQ73" s="821"/>
      <c r="AR73" s="821"/>
      <c r="AS73" s="821"/>
      <c r="AT73" s="821"/>
      <c r="AU73" s="821" t="s">
        <v>547</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555</v>
      </c>
      <c r="C74" s="864"/>
      <c r="D74" s="864"/>
      <c r="E74" s="864"/>
      <c r="F74" s="864"/>
      <c r="G74" s="864"/>
      <c r="H74" s="864"/>
      <c r="I74" s="864"/>
      <c r="J74" s="864"/>
      <c r="K74" s="864"/>
      <c r="L74" s="864"/>
      <c r="M74" s="864"/>
      <c r="N74" s="864"/>
      <c r="O74" s="864"/>
      <c r="P74" s="865"/>
      <c r="Q74" s="866">
        <v>1375</v>
      </c>
      <c r="R74" s="821"/>
      <c r="S74" s="821"/>
      <c r="T74" s="821"/>
      <c r="U74" s="821"/>
      <c r="V74" s="821">
        <v>1359</v>
      </c>
      <c r="W74" s="821"/>
      <c r="X74" s="821"/>
      <c r="Y74" s="821"/>
      <c r="Z74" s="821"/>
      <c r="AA74" s="821">
        <v>17</v>
      </c>
      <c r="AB74" s="821"/>
      <c r="AC74" s="821"/>
      <c r="AD74" s="821"/>
      <c r="AE74" s="821"/>
      <c r="AF74" s="821">
        <v>17</v>
      </c>
      <c r="AG74" s="821"/>
      <c r="AH74" s="821"/>
      <c r="AI74" s="821"/>
      <c r="AJ74" s="821"/>
      <c r="AK74" s="821" t="s">
        <v>546</v>
      </c>
      <c r="AL74" s="821"/>
      <c r="AM74" s="821"/>
      <c r="AN74" s="821"/>
      <c r="AO74" s="821"/>
      <c r="AP74" s="821">
        <v>3937</v>
      </c>
      <c r="AQ74" s="821"/>
      <c r="AR74" s="821"/>
      <c r="AS74" s="821"/>
      <c r="AT74" s="821"/>
      <c r="AU74" s="821">
        <v>1031</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368</v>
      </c>
      <c r="B88" s="780" t="s">
        <v>397</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5811</v>
      </c>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398</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109</v>
      </c>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405</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406</v>
      </c>
      <c r="AB109" s="885"/>
      <c r="AC109" s="885"/>
      <c r="AD109" s="885"/>
      <c r="AE109" s="886"/>
      <c r="AF109" s="884" t="s">
        <v>288</v>
      </c>
      <c r="AG109" s="885"/>
      <c r="AH109" s="885"/>
      <c r="AI109" s="885"/>
      <c r="AJ109" s="886"/>
      <c r="AK109" s="884" t="s">
        <v>287</v>
      </c>
      <c r="AL109" s="885"/>
      <c r="AM109" s="885"/>
      <c r="AN109" s="885"/>
      <c r="AO109" s="886"/>
      <c r="AP109" s="884" t="s">
        <v>407</v>
      </c>
      <c r="AQ109" s="885"/>
      <c r="AR109" s="885"/>
      <c r="AS109" s="885"/>
      <c r="AT109" s="887"/>
      <c r="AU109" s="904" t="s">
        <v>405</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406</v>
      </c>
      <c r="BR109" s="885"/>
      <c r="BS109" s="885"/>
      <c r="BT109" s="885"/>
      <c r="BU109" s="886"/>
      <c r="BV109" s="884" t="s">
        <v>288</v>
      </c>
      <c r="BW109" s="885"/>
      <c r="BX109" s="885"/>
      <c r="BY109" s="885"/>
      <c r="BZ109" s="886"/>
      <c r="CA109" s="884" t="s">
        <v>287</v>
      </c>
      <c r="CB109" s="885"/>
      <c r="CC109" s="885"/>
      <c r="CD109" s="885"/>
      <c r="CE109" s="886"/>
      <c r="CF109" s="905" t="s">
        <v>407</v>
      </c>
      <c r="CG109" s="905"/>
      <c r="CH109" s="905"/>
      <c r="CI109" s="905"/>
      <c r="CJ109" s="905"/>
      <c r="CK109" s="884" t="s">
        <v>408</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406</v>
      </c>
      <c r="DH109" s="885"/>
      <c r="DI109" s="885"/>
      <c r="DJ109" s="885"/>
      <c r="DK109" s="886"/>
      <c r="DL109" s="884" t="s">
        <v>288</v>
      </c>
      <c r="DM109" s="885"/>
      <c r="DN109" s="885"/>
      <c r="DO109" s="885"/>
      <c r="DP109" s="886"/>
      <c r="DQ109" s="884" t="s">
        <v>287</v>
      </c>
      <c r="DR109" s="885"/>
      <c r="DS109" s="885"/>
      <c r="DT109" s="885"/>
      <c r="DU109" s="886"/>
      <c r="DV109" s="884" t="s">
        <v>407</v>
      </c>
      <c r="DW109" s="885"/>
      <c r="DX109" s="885"/>
      <c r="DY109" s="885"/>
      <c r="DZ109" s="887"/>
    </row>
    <row r="110" spans="1:131" s="199" customFormat="1" ht="26.25" customHeight="1">
      <c r="A110" s="888" t="s">
        <v>409</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2217892</v>
      </c>
      <c r="AB110" s="892"/>
      <c r="AC110" s="892"/>
      <c r="AD110" s="892"/>
      <c r="AE110" s="893"/>
      <c r="AF110" s="894">
        <v>2129142</v>
      </c>
      <c r="AG110" s="892"/>
      <c r="AH110" s="892"/>
      <c r="AI110" s="892"/>
      <c r="AJ110" s="893"/>
      <c r="AK110" s="894">
        <v>2131535</v>
      </c>
      <c r="AL110" s="892"/>
      <c r="AM110" s="892"/>
      <c r="AN110" s="892"/>
      <c r="AO110" s="893"/>
      <c r="AP110" s="895">
        <v>23.4</v>
      </c>
      <c r="AQ110" s="896"/>
      <c r="AR110" s="896"/>
      <c r="AS110" s="896"/>
      <c r="AT110" s="897"/>
      <c r="AU110" s="898" t="s">
        <v>61</v>
      </c>
      <c r="AV110" s="899"/>
      <c r="AW110" s="899"/>
      <c r="AX110" s="899"/>
      <c r="AY110" s="899"/>
      <c r="AZ110" s="940" t="s">
        <v>410</v>
      </c>
      <c r="BA110" s="889"/>
      <c r="BB110" s="889"/>
      <c r="BC110" s="889"/>
      <c r="BD110" s="889"/>
      <c r="BE110" s="889"/>
      <c r="BF110" s="889"/>
      <c r="BG110" s="889"/>
      <c r="BH110" s="889"/>
      <c r="BI110" s="889"/>
      <c r="BJ110" s="889"/>
      <c r="BK110" s="889"/>
      <c r="BL110" s="889"/>
      <c r="BM110" s="889"/>
      <c r="BN110" s="889"/>
      <c r="BO110" s="889"/>
      <c r="BP110" s="890"/>
      <c r="BQ110" s="926">
        <v>20599283</v>
      </c>
      <c r="BR110" s="927"/>
      <c r="BS110" s="927"/>
      <c r="BT110" s="927"/>
      <c r="BU110" s="927"/>
      <c r="BV110" s="927">
        <v>21498545</v>
      </c>
      <c r="BW110" s="927"/>
      <c r="BX110" s="927"/>
      <c r="BY110" s="927"/>
      <c r="BZ110" s="927"/>
      <c r="CA110" s="927">
        <v>23556066</v>
      </c>
      <c r="CB110" s="927"/>
      <c r="CC110" s="927"/>
      <c r="CD110" s="927"/>
      <c r="CE110" s="927"/>
      <c r="CF110" s="941">
        <v>258.8</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114</v>
      </c>
      <c r="DH110" s="927"/>
      <c r="DI110" s="927"/>
      <c r="DJ110" s="927"/>
      <c r="DK110" s="927"/>
      <c r="DL110" s="927" t="s">
        <v>114</v>
      </c>
      <c r="DM110" s="927"/>
      <c r="DN110" s="927"/>
      <c r="DO110" s="927"/>
      <c r="DP110" s="927"/>
      <c r="DQ110" s="927" t="s">
        <v>114</v>
      </c>
      <c r="DR110" s="927"/>
      <c r="DS110" s="927"/>
      <c r="DT110" s="927"/>
      <c r="DU110" s="927"/>
      <c r="DV110" s="928" t="s">
        <v>114</v>
      </c>
      <c r="DW110" s="928"/>
      <c r="DX110" s="928"/>
      <c r="DY110" s="928"/>
      <c r="DZ110" s="929"/>
    </row>
    <row r="111" spans="1:131" s="199"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114</v>
      </c>
      <c r="AB111" s="934"/>
      <c r="AC111" s="934"/>
      <c r="AD111" s="934"/>
      <c r="AE111" s="935"/>
      <c r="AF111" s="936" t="s">
        <v>114</v>
      </c>
      <c r="AG111" s="934"/>
      <c r="AH111" s="934"/>
      <c r="AI111" s="934"/>
      <c r="AJ111" s="935"/>
      <c r="AK111" s="936" t="s">
        <v>114</v>
      </c>
      <c r="AL111" s="934"/>
      <c r="AM111" s="934"/>
      <c r="AN111" s="934"/>
      <c r="AO111" s="935"/>
      <c r="AP111" s="937" t="s">
        <v>114</v>
      </c>
      <c r="AQ111" s="938"/>
      <c r="AR111" s="938"/>
      <c r="AS111" s="938"/>
      <c r="AT111" s="939"/>
      <c r="AU111" s="900"/>
      <c r="AV111" s="901"/>
      <c r="AW111" s="901"/>
      <c r="AX111" s="901"/>
      <c r="AY111" s="901"/>
      <c r="AZ111" s="949" t="s">
        <v>414</v>
      </c>
      <c r="BA111" s="950"/>
      <c r="BB111" s="950"/>
      <c r="BC111" s="950"/>
      <c r="BD111" s="950"/>
      <c r="BE111" s="950"/>
      <c r="BF111" s="950"/>
      <c r="BG111" s="950"/>
      <c r="BH111" s="950"/>
      <c r="BI111" s="950"/>
      <c r="BJ111" s="950"/>
      <c r="BK111" s="950"/>
      <c r="BL111" s="950"/>
      <c r="BM111" s="950"/>
      <c r="BN111" s="950"/>
      <c r="BO111" s="950"/>
      <c r="BP111" s="951"/>
      <c r="BQ111" s="919">
        <v>49805</v>
      </c>
      <c r="BR111" s="920"/>
      <c r="BS111" s="920"/>
      <c r="BT111" s="920"/>
      <c r="BU111" s="920"/>
      <c r="BV111" s="920">
        <v>3096</v>
      </c>
      <c r="BW111" s="920"/>
      <c r="BX111" s="920"/>
      <c r="BY111" s="920"/>
      <c r="BZ111" s="920"/>
      <c r="CA111" s="920">
        <v>1387</v>
      </c>
      <c r="CB111" s="920"/>
      <c r="CC111" s="920"/>
      <c r="CD111" s="920"/>
      <c r="CE111" s="920"/>
      <c r="CF111" s="914">
        <v>0</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114</v>
      </c>
      <c r="DH111" s="920"/>
      <c r="DI111" s="920"/>
      <c r="DJ111" s="920"/>
      <c r="DK111" s="920"/>
      <c r="DL111" s="920" t="s">
        <v>114</v>
      </c>
      <c r="DM111" s="920"/>
      <c r="DN111" s="920"/>
      <c r="DO111" s="920"/>
      <c r="DP111" s="920"/>
      <c r="DQ111" s="920" t="s">
        <v>114</v>
      </c>
      <c r="DR111" s="920"/>
      <c r="DS111" s="920"/>
      <c r="DT111" s="920"/>
      <c r="DU111" s="920"/>
      <c r="DV111" s="921" t="s">
        <v>114</v>
      </c>
      <c r="DW111" s="921"/>
      <c r="DX111" s="921"/>
      <c r="DY111" s="921"/>
      <c r="DZ111" s="922"/>
    </row>
    <row r="112" spans="1:131" s="199"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114</v>
      </c>
      <c r="AB112" s="959"/>
      <c r="AC112" s="959"/>
      <c r="AD112" s="959"/>
      <c r="AE112" s="960"/>
      <c r="AF112" s="961" t="s">
        <v>114</v>
      </c>
      <c r="AG112" s="959"/>
      <c r="AH112" s="959"/>
      <c r="AI112" s="959"/>
      <c r="AJ112" s="960"/>
      <c r="AK112" s="961" t="s">
        <v>114</v>
      </c>
      <c r="AL112" s="959"/>
      <c r="AM112" s="959"/>
      <c r="AN112" s="959"/>
      <c r="AO112" s="960"/>
      <c r="AP112" s="962" t="s">
        <v>114</v>
      </c>
      <c r="AQ112" s="963"/>
      <c r="AR112" s="963"/>
      <c r="AS112" s="963"/>
      <c r="AT112" s="964"/>
      <c r="AU112" s="900"/>
      <c r="AV112" s="901"/>
      <c r="AW112" s="901"/>
      <c r="AX112" s="901"/>
      <c r="AY112" s="901"/>
      <c r="AZ112" s="949" t="s">
        <v>418</v>
      </c>
      <c r="BA112" s="950"/>
      <c r="BB112" s="950"/>
      <c r="BC112" s="950"/>
      <c r="BD112" s="950"/>
      <c r="BE112" s="950"/>
      <c r="BF112" s="950"/>
      <c r="BG112" s="950"/>
      <c r="BH112" s="950"/>
      <c r="BI112" s="950"/>
      <c r="BJ112" s="950"/>
      <c r="BK112" s="950"/>
      <c r="BL112" s="950"/>
      <c r="BM112" s="950"/>
      <c r="BN112" s="950"/>
      <c r="BO112" s="950"/>
      <c r="BP112" s="951"/>
      <c r="BQ112" s="919">
        <v>8617504</v>
      </c>
      <c r="BR112" s="920"/>
      <c r="BS112" s="920"/>
      <c r="BT112" s="920"/>
      <c r="BU112" s="920"/>
      <c r="BV112" s="920">
        <v>10020729</v>
      </c>
      <c r="BW112" s="920"/>
      <c r="BX112" s="920"/>
      <c r="BY112" s="920"/>
      <c r="BZ112" s="920"/>
      <c r="CA112" s="920">
        <v>12343530</v>
      </c>
      <c r="CB112" s="920"/>
      <c r="CC112" s="920"/>
      <c r="CD112" s="920"/>
      <c r="CE112" s="920"/>
      <c r="CF112" s="914">
        <v>135.6</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114</v>
      </c>
      <c r="DH112" s="920"/>
      <c r="DI112" s="920"/>
      <c r="DJ112" s="920"/>
      <c r="DK112" s="920"/>
      <c r="DL112" s="920" t="s">
        <v>114</v>
      </c>
      <c r="DM112" s="920"/>
      <c r="DN112" s="920"/>
      <c r="DO112" s="920"/>
      <c r="DP112" s="920"/>
      <c r="DQ112" s="920" t="s">
        <v>114</v>
      </c>
      <c r="DR112" s="920"/>
      <c r="DS112" s="920"/>
      <c r="DT112" s="920"/>
      <c r="DU112" s="920"/>
      <c r="DV112" s="921" t="s">
        <v>114</v>
      </c>
      <c r="DW112" s="921"/>
      <c r="DX112" s="921"/>
      <c r="DY112" s="921"/>
      <c r="DZ112" s="922"/>
    </row>
    <row r="113" spans="1:130" s="199"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619857</v>
      </c>
      <c r="AB113" s="934"/>
      <c r="AC113" s="934"/>
      <c r="AD113" s="934"/>
      <c r="AE113" s="935"/>
      <c r="AF113" s="936">
        <v>320931</v>
      </c>
      <c r="AG113" s="934"/>
      <c r="AH113" s="934"/>
      <c r="AI113" s="934"/>
      <c r="AJ113" s="935"/>
      <c r="AK113" s="936">
        <v>636305</v>
      </c>
      <c r="AL113" s="934"/>
      <c r="AM113" s="934"/>
      <c r="AN113" s="934"/>
      <c r="AO113" s="935"/>
      <c r="AP113" s="937">
        <v>7</v>
      </c>
      <c r="AQ113" s="938"/>
      <c r="AR113" s="938"/>
      <c r="AS113" s="938"/>
      <c r="AT113" s="939"/>
      <c r="AU113" s="900"/>
      <c r="AV113" s="901"/>
      <c r="AW113" s="901"/>
      <c r="AX113" s="901"/>
      <c r="AY113" s="901"/>
      <c r="AZ113" s="949" t="s">
        <v>421</v>
      </c>
      <c r="BA113" s="950"/>
      <c r="BB113" s="950"/>
      <c r="BC113" s="950"/>
      <c r="BD113" s="950"/>
      <c r="BE113" s="950"/>
      <c r="BF113" s="950"/>
      <c r="BG113" s="950"/>
      <c r="BH113" s="950"/>
      <c r="BI113" s="950"/>
      <c r="BJ113" s="950"/>
      <c r="BK113" s="950"/>
      <c r="BL113" s="950"/>
      <c r="BM113" s="950"/>
      <c r="BN113" s="950"/>
      <c r="BO113" s="950"/>
      <c r="BP113" s="951"/>
      <c r="BQ113" s="919">
        <v>1425173</v>
      </c>
      <c r="BR113" s="920"/>
      <c r="BS113" s="920"/>
      <c r="BT113" s="920"/>
      <c r="BU113" s="920"/>
      <c r="BV113" s="920">
        <v>1285674</v>
      </c>
      <c r="BW113" s="920"/>
      <c r="BX113" s="920"/>
      <c r="BY113" s="920"/>
      <c r="BZ113" s="920"/>
      <c r="CA113" s="920">
        <v>1185574</v>
      </c>
      <c r="CB113" s="920"/>
      <c r="CC113" s="920"/>
      <c r="CD113" s="920"/>
      <c r="CE113" s="920"/>
      <c r="CF113" s="914">
        <v>13</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114</v>
      </c>
      <c r="DH113" s="959"/>
      <c r="DI113" s="959"/>
      <c r="DJ113" s="959"/>
      <c r="DK113" s="960"/>
      <c r="DL113" s="961" t="s">
        <v>114</v>
      </c>
      <c r="DM113" s="959"/>
      <c r="DN113" s="959"/>
      <c r="DO113" s="959"/>
      <c r="DP113" s="960"/>
      <c r="DQ113" s="961" t="s">
        <v>114</v>
      </c>
      <c r="DR113" s="959"/>
      <c r="DS113" s="959"/>
      <c r="DT113" s="959"/>
      <c r="DU113" s="960"/>
      <c r="DV113" s="962" t="s">
        <v>114</v>
      </c>
      <c r="DW113" s="963"/>
      <c r="DX113" s="963"/>
      <c r="DY113" s="963"/>
      <c r="DZ113" s="964"/>
    </row>
    <row r="114" spans="1:130" s="199"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150163</v>
      </c>
      <c r="AB114" s="959"/>
      <c r="AC114" s="959"/>
      <c r="AD114" s="959"/>
      <c r="AE114" s="960"/>
      <c r="AF114" s="961">
        <v>156627</v>
      </c>
      <c r="AG114" s="959"/>
      <c r="AH114" s="959"/>
      <c r="AI114" s="959"/>
      <c r="AJ114" s="960"/>
      <c r="AK114" s="961">
        <v>153342</v>
      </c>
      <c r="AL114" s="959"/>
      <c r="AM114" s="959"/>
      <c r="AN114" s="959"/>
      <c r="AO114" s="960"/>
      <c r="AP114" s="962">
        <v>1.7</v>
      </c>
      <c r="AQ114" s="963"/>
      <c r="AR114" s="963"/>
      <c r="AS114" s="963"/>
      <c r="AT114" s="964"/>
      <c r="AU114" s="900"/>
      <c r="AV114" s="901"/>
      <c r="AW114" s="901"/>
      <c r="AX114" s="901"/>
      <c r="AY114" s="901"/>
      <c r="AZ114" s="949" t="s">
        <v>424</v>
      </c>
      <c r="BA114" s="950"/>
      <c r="BB114" s="950"/>
      <c r="BC114" s="950"/>
      <c r="BD114" s="950"/>
      <c r="BE114" s="950"/>
      <c r="BF114" s="950"/>
      <c r="BG114" s="950"/>
      <c r="BH114" s="950"/>
      <c r="BI114" s="950"/>
      <c r="BJ114" s="950"/>
      <c r="BK114" s="950"/>
      <c r="BL114" s="950"/>
      <c r="BM114" s="950"/>
      <c r="BN114" s="950"/>
      <c r="BO114" s="950"/>
      <c r="BP114" s="951"/>
      <c r="BQ114" s="919">
        <v>4242553</v>
      </c>
      <c r="BR114" s="920"/>
      <c r="BS114" s="920"/>
      <c r="BT114" s="920"/>
      <c r="BU114" s="920"/>
      <c r="BV114" s="920">
        <v>4112738</v>
      </c>
      <c r="BW114" s="920"/>
      <c r="BX114" s="920"/>
      <c r="BY114" s="920"/>
      <c r="BZ114" s="920"/>
      <c r="CA114" s="920">
        <v>4008495</v>
      </c>
      <c r="CB114" s="920"/>
      <c r="CC114" s="920"/>
      <c r="CD114" s="920"/>
      <c r="CE114" s="920"/>
      <c r="CF114" s="914">
        <v>44</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114</v>
      </c>
      <c r="DH114" s="959"/>
      <c r="DI114" s="959"/>
      <c r="DJ114" s="959"/>
      <c r="DK114" s="960"/>
      <c r="DL114" s="961" t="s">
        <v>114</v>
      </c>
      <c r="DM114" s="959"/>
      <c r="DN114" s="959"/>
      <c r="DO114" s="959"/>
      <c r="DP114" s="960"/>
      <c r="DQ114" s="961" t="s">
        <v>114</v>
      </c>
      <c r="DR114" s="959"/>
      <c r="DS114" s="959"/>
      <c r="DT114" s="959"/>
      <c r="DU114" s="960"/>
      <c r="DV114" s="962" t="s">
        <v>114</v>
      </c>
      <c r="DW114" s="963"/>
      <c r="DX114" s="963"/>
      <c r="DY114" s="963"/>
      <c r="DZ114" s="964"/>
    </row>
    <row r="115" spans="1:130" s="199"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43875</v>
      </c>
      <c r="AB115" s="934"/>
      <c r="AC115" s="934"/>
      <c r="AD115" s="934"/>
      <c r="AE115" s="935"/>
      <c r="AF115" s="936">
        <v>65094</v>
      </c>
      <c r="AG115" s="934"/>
      <c r="AH115" s="934"/>
      <c r="AI115" s="934"/>
      <c r="AJ115" s="935"/>
      <c r="AK115" s="936">
        <v>41712</v>
      </c>
      <c r="AL115" s="934"/>
      <c r="AM115" s="934"/>
      <c r="AN115" s="934"/>
      <c r="AO115" s="935"/>
      <c r="AP115" s="937">
        <v>0.5</v>
      </c>
      <c r="AQ115" s="938"/>
      <c r="AR115" s="938"/>
      <c r="AS115" s="938"/>
      <c r="AT115" s="939"/>
      <c r="AU115" s="900"/>
      <c r="AV115" s="901"/>
      <c r="AW115" s="901"/>
      <c r="AX115" s="901"/>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114</v>
      </c>
      <c r="BR115" s="920"/>
      <c r="BS115" s="920"/>
      <c r="BT115" s="920"/>
      <c r="BU115" s="920"/>
      <c r="BV115" s="920" t="s">
        <v>114</v>
      </c>
      <c r="BW115" s="920"/>
      <c r="BX115" s="920"/>
      <c r="BY115" s="920"/>
      <c r="BZ115" s="920"/>
      <c r="CA115" s="920" t="s">
        <v>114</v>
      </c>
      <c r="CB115" s="920"/>
      <c r="CC115" s="920"/>
      <c r="CD115" s="920"/>
      <c r="CE115" s="920"/>
      <c r="CF115" s="914" t="s">
        <v>114</v>
      </c>
      <c r="CG115" s="915"/>
      <c r="CH115" s="915"/>
      <c r="CI115" s="915"/>
      <c r="CJ115" s="915"/>
      <c r="CK115" s="945"/>
      <c r="CL115" s="946"/>
      <c r="CM115" s="949" t="s">
        <v>428</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114</v>
      </c>
      <c r="DH115" s="959"/>
      <c r="DI115" s="959"/>
      <c r="DJ115" s="959"/>
      <c r="DK115" s="960"/>
      <c r="DL115" s="961" t="s">
        <v>114</v>
      </c>
      <c r="DM115" s="959"/>
      <c r="DN115" s="959"/>
      <c r="DO115" s="959"/>
      <c r="DP115" s="960"/>
      <c r="DQ115" s="961" t="s">
        <v>114</v>
      </c>
      <c r="DR115" s="959"/>
      <c r="DS115" s="959"/>
      <c r="DT115" s="959"/>
      <c r="DU115" s="960"/>
      <c r="DV115" s="962" t="s">
        <v>114</v>
      </c>
      <c r="DW115" s="963"/>
      <c r="DX115" s="963"/>
      <c r="DY115" s="963"/>
      <c r="DZ115" s="964"/>
    </row>
    <row r="116" spans="1:130" s="199" customFormat="1" ht="26.25" customHeight="1">
      <c r="A116" s="956"/>
      <c r="B116" s="957"/>
      <c r="C116" s="965" t="s">
        <v>429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114</v>
      </c>
      <c r="AB116" s="959"/>
      <c r="AC116" s="959"/>
      <c r="AD116" s="959"/>
      <c r="AE116" s="960"/>
      <c r="AF116" s="961" t="s">
        <v>114</v>
      </c>
      <c r="AG116" s="959"/>
      <c r="AH116" s="959"/>
      <c r="AI116" s="959"/>
      <c r="AJ116" s="960"/>
      <c r="AK116" s="961" t="s">
        <v>114</v>
      </c>
      <c r="AL116" s="959"/>
      <c r="AM116" s="959"/>
      <c r="AN116" s="959"/>
      <c r="AO116" s="960"/>
      <c r="AP116" s="962" t="s">
        <v>114</v>
      </c>
      <c r="AQ116" s="963"/>
      <c r="AR116" s="963"/>
      <c r="AS116" s="963"/>
      <c r="AT116" s="964"/>
      <c r="AU116" s="900"/>
      <c r="AV116" s="901"/>
      <c r="AW116" s="901"/>
      <c r="AX116" s="901"/>
      <c r="AY116" s="901"/>
      <c r="AZ116" s="967" t="s">
        <v>430</v>
      </c>
      <c r="BA116" s="968"/>
      <c r="BB116" s="968"/>
      <c r="BC116" s="968"/>
      <c r="BD116" s="968"/>
      <c r="BE116" s="968"/>
      <c r="BF116" s="968"/>
      <c r="BG116" s="968"/>
      <c r="BH116" s="968"/>
      <c r="BI116" s="968"/>
      <c r="BJ116" s="968"/>
      <c r="BK116" s="968"/>
      <c r="BL116" s="968"/>
      <c r="BM116" s="968"/>
      <c r="BN116" s="968"/>
      <c r="BO116" s="968"/>
      <c r="BP116" s="969"/>
      <c r="BQ116" s="919" t="s">
        <v>114</v>
      </c>
      <c r="BR116" s="920"/>
      <c r="BS116" s="920"/>
      <c r="BT116" s="920"/>
      <c r="BU116" s="920"/>
      <c r="BV116" s="920" t="s">
        <v>114</v>
      </c>
      <c r="BW116" s="920"/>
      <c r="BX116" s="920"/>
      <c r="BY116" s="920"/>
      <c r="BZ116" s="920"/>
      <c r="CA116" s="920" t="s">
        <v>114</v>
      </c>
      <c r="CB116" s="920"/>
      <c r="CC116" s="920"/>
      <c r="CD116" s="920"/>
      <c r="CE116" s="920"/>
      <c r="CF116" s="914" t="s">
        <v>114</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4805</v>
      </c>
      <c r="DH116" s="959"/>
      <c r="DI116" s="959"/>
      <c r="DJ116" s="959"/>
      <c r="DK116" s="960"/>
      <c r="DL116" s="961">
        <v>3096</v>
      </c>
      <c r="DM116" s="959"/>
      <c r="DN116" s="959"/>
      <c r="DO116" s="959"/>
      <c r="DP116" s="960"/>
      <c r="DQ116" s="961">
        <v>1387</v>
      </c>
      <c r="DR116" s="959"/>
      <c r="DS116" s="959"/>
      <c r="DT116" s="959"/>
      <c r="DU116" s="960"/>
      <c r="DV116" s="962">
        <v>0</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432</v>
      </c>
      <c r="Z117" s="886"/>
      <c r="AA117" s="976">
        <v>3031787</v>
      </c>
      <c r="AB117" s="977"/>
      <c r="AC117" s="977"/>
      <c r="AD117" s="977"/>
      <c r="AE117" s="978"/>
      <c r="AF117" s="979">
        <v>2671794</v>
      </c>
      <c r="AG117" s="977"/>
      <c r="AH117" s="977"/>
      <c r="AI117" s="977"/>
      <c r="AJ117" s="978"/>
      <c r="AK117" s="979">
        <v>2962894</v>
      </c>
      <c r="AL117" s="977"/>
      <c r="AM117" s="977"/>
      <c r="AN117" s="977"/>
      <c r="AO117" s="978"/>
      <c r="AP117" s="980"/>
      <c r="AQ117" s="981"/>
      <c r="AR117" s="981"/>
      <c r="AS117" s="981"/>
      <c r="AT117" s="982"/>
      <c r="AU117" s="900"/>
      <c r="AV117" s="901"/>
      <c r="AW117" s="901"/>
      <c r="AX117" s="901"/>
      <c r="AY117" s="901"/>
      <c r="AZ117" s="967" t="s">
        <v>433</v>
      </c>
      <c r="BA117" s="968"/>
      <c r="BB117" s="968"/>
      <c r="BC117" s="968"/>
      <c r="BD117" s="968"/>
      <c r="BE117" s="968"/>
      <c r="BF117" s="968"/>
      <c r="BG117" s="968"/>
      <c r="BH117" s="968"/>
      <c r="BI117" s="968"/>
      <c r="BJ117" s="968"/>
      <c r="BK117" s="968"/>
      <c r="BL117" s="968"/>
      <c r="BM117" s="968"/>
      <c r="BN117" s="968"/>
      <c r="BO117" s="968"/>
      <c r="BP117" s="969"/>
      <c r="BQ117" s="919" t="s">
        <v>114</v>
      </c>
      <c r="BR117" s="920"/>
      <c r="BS117" s="920"/>
      <c r="BT117" s="920"/>
      <c r="BU117" s="920"/>
      <c r="BV117" s="920" t="s">
        <v>114</v>
      </c>
      <c r="BW117" s="920"/>
      <c r="BX117" s="920"/>
      <c r="BY117" s="920"/>
      <c r="BZ117" s="920"/>
      <c r="CA117" s="920" t="s">
        <v>114</v>
      </c>
      <c r="CB117" s="920"/>
      <c r="CC117" s="920"/>
      <c r="CD117" s="920"/>
      <c r="CE117" s="920"/>
      <c r="CF117" s="914" t="s">
        <v>114</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v>45000</v>
      </c>
      <c r="DH117" s="959"/>
      <c r="DI117" s="959"/>
      <c r="DJ117" s="959"/>
      <c r="DK117" s="960"/>
      <c r="DL117" s="961" t="s">
        <v>114</v>
      </c>
      <c r="DM117" s="959"/>
      <c r="DN117" s="959"/>
      <c r="DO117" s="959"/>
      <c r="DP117" s="960"/>
      <c r="DQ117" s="961" t="s">
        <v>114</v>
      </c>
      <c r="DR117" s="959"/>
      <c r="DS117" s="959"/>
      <c r="DT117" s="959"/>
      <c r="DU117" s="960"/>
      <c r="DV117" s="962" t="s">
        <v>114</v>
      </c>
      <c r="DW117" s="963"/>
      <c r="DX117" s="963"/>
      <c r="DY117" s="963"/>
      <c r="DZ117" s="964"/>
    </row>
    <row r="118" spans="1:130" s="199" customFormat="1" ht="26.25" customHeight="1">
      <c r="A118" s="904" t="s">
        <v>408</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406</v>
      </c>
      <c r="AB118" s="885"/>
      <c r="AC118" s="885"/>
      <c r="AD118" s="885"/>
      <c r="AE118" s="886"/>
      <c r="AF118" s="884" t="s">
        <v>288</v>
      </c>
      <c r="AG118" s="885"/>
      <c r="AH118" s="885"/>
      <c r="AI118" s="885"/>
      <c r="AJ118" s="886"/>
      <c r="AK118" s="884" t="s">
        <v>287</v>
      </c>
      <c r="AL118" s="885"/>
      <c r="AM118" s="885"/>
      <c r="AN118" s="885"/>
      <c r="AO118" s="886"/>
      <c r="AP118" s="971" t="s">
        <v>407</v>
      </c>
      <c r="AQ118" s="972"/>
      <c r="AR118" s="972"/>
      <c r="AS118" s="972"/>
      <c r="AT118" s="973"/>
      <c r="AU118" s="900"/>
      <c r="AV118" s="901"/>
      <c r="AW118" s="901"/>
      <c r="AX118" s="901"/>
      <c r="AY118" s="901"/>
      <c r="AZ118" s="974" t="s">
        <v>435</v>
      </c>
      <c r="BA118" s="965"/>
      <c r="BB118" s="965"/>
      <c r="BC118" s="965"/>
      <c r="BD118" s="965"/>
      <c r="BE118" s="965"/>
      <c r="BF118" s="965"/>
      <c r="BG118" s="965"/>
      <c r="BH118" s="965"/>
      <c r="BI118" s="965"/>
      <c r="BJ118" s="965"/>
      <c r="BK118" s="965"/>
      <c r="BL118" s="965"/>
      <c r="BM118" s="965"/>
      <c r="BN118" s="965"/>
      <c r="BO118" s="965"/>
      <c r="BP118" s="966"/>
      <c r="BQ118" s="997" t="s">
        <v>114</v>
      </c>
      <c r="BR118" s="998"/>
      <c r="BS118" s="998"/>
      <c r="BT118" s="998"/>
      <c r="BU118" s="998"/>
      <c r="BV118" s="998" t="s">
        <v>114</v>
      </c>
      <c r="BW118" s="998"/>
      <c r="BX118" s="998"/>
      <c r="BY118" s="998"/>
      <c r="BZ118" s="998"/>
      <c r="CA118" s="998" t="s">
        <v>114</v>
      </c>
      <c r="CB118" s="998"/>
      <c r="CC118" s="998"/>
      <c r="CD118" s="998"/>
      <c r="CE118" s="998"/>
      <c r="CF118" s="914" t="s">
        <v>114</v>
      </c>
      <c r="CG118" s="915"/>
      <c r="CH118" s="915"/>
      <c r="CI118" s="915"/>
      <c r="CJ118" s="915"/>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114</v>
      </c>
      <c r="DH118" s="959"/>
      <c r="DI118" s="959"/>
      <c r="DJ118" s="959"/>
      <c r="DK118" s="960"/>
      <c r="DL118" s="961" t="s">
        <v>114</v>
      </c>
      <c r="DM118" s="959"/>
      <c r="DN118" s="959"/>
      <c r="DO118" s="959"/>
      <c r="DP118" s="960"/>
      <c r="DQ118" s="961" t="s">
        <v>114</v>
      </c>
      <c r="DR118" s="959"/>
      <c r="DS118" s="959"/>
      <c r="DT118" s="959"/>
      <c r="DU118" s="960"/>
      <c r="DV118" s="962" t="s">
        <v>114</v>
      </c>
      <c r="DW118" s="963"/>
      <c r="DX118" s="963"/>
      <c r="DY118" s="963"/>
      <c r="DZ118" s="964"/>
    </row>
    <row r="119" spans="1:130" s="199" customFormat="1" ht="26.25" customHeight="1">
      <c r="A119" s="1058"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114</v>
      </c>
      <c r="AB119" s="892"/>
      <c r="AC119" s="892"/>
      <c r="AD119" s="892"/>
      <c r="AE119" s="893"/>
      <c r="AF119" s="894" t="s">
        <v>114</v>
      </c>
      <c r="AG119" s="892"/>
      <c r="AH119" s="892"/>
      <c r="AI119" s="892"/>
      <c r="AJ119" s="893"/>
      <c r="AK119" s="894" t="s">
        <v>114</v>
      </c>
      <c r="AL119" s="892"/>
      <c r="AM119" s="892"/>
      <c r="AN119" s="892"/>
      <c r="AO119" s="893"/>
      <c r="AP119" s="895" t="s">
        <v>114</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437</v>
      </c>
      <c r="BP119" s="1006"/>
      <c r="BQ119" s="997">
        <v>34934318</v>
      </c>
      <c r="BR119" s="998"/>
      <c r="BS119" s="998"/>
      <c r="BT119" s="998"/>
      <c r="BU119" s="998"/>
      <c r="BV119" s="998">
        <v>36920782</v>
      </c>
      <c r="BW119" s="998"/>
      <c r="BX119" s="998"/>
      <c r="BY119" s="998"/>
      <c r="BZ119" s="998"/>
      <c r="CA119" s="998">
        <v>41095052</v>
      </c>
      <c r="CB119" s="998"/>
      <c r="CC119" s="998"/>
      <c r="CD119" s="998"/>
      <c r="CE119" s="998"/>
      <c r="CF119" s="999"/>
      <c r="CG119" s="1000"/>
      <c r="CH119" s="1000"/>
      <c r="CI119" s="1000"/>
      <c r="CJ119" s="1001"/>
      <c r="CK119" s="947"/>
      <c r="CL119" s="948"/>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439</v>
      </c>
      <c r="DH119" s="984"/>
      <c r="DI119" s="984"/>
      <c r="DJ119" s="984"/>
      <c r="DK119" s="985"/>
      <c r="DL119" s="983" t="s">
        <v>439</v>
      </c>
      <c r="DM119" s="984"/>
      <c r="DN119" s="984"/>
      <c r="DO119" s="984"/>
      <c r="DP119" s="985"/>
      <c r="DQ119" s="983" t="s">
        <v>439</v>
      </c>
      <c r="DR119" s="984"/>
      <c r="DS119" s="984"/>
      <c r="DT119" s="984"/>
      <c r="DU119" s="985"/>
      <c r="DV119" s="986" t="s">
        <v>439</v>
      </c>
      <c r="DW119" s="987"/>
      <c r="DX119" s="987"/>
      <c r="DY119" s="987"/>
      <c r="DZ119" s="988"/>
    </row>
    <row r="120" spans="1:130" s="199" customFormat="1" ht="26.25" customHeight="1">
      <c r="A120" s="1059"/>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439</v>
      </c>
      <c r="AB120" s="959"/>
      <c r="AC120" s="959"/>
      <c r="AD120" s="959"/>
      <c r="AE120" s="960"/>
      <c r="AF120" s="961" t="s">
        <v>439</v>
      </c>
      <c r="AG120" s="959"/>
      <c r="AH120" s="959"/>
      <c r="AI120" s="959"/>
      <c r="AJ120" s="960"/>
      <c r="AK120" s="961" t="s">
        <v>439</v>
      </c>
      <c r="AL120" s="959"/>
      <c r="AM120" s="959"/>
      <c r="AN120" s="959"/>
      <c r="AO120" s="960"/>
      <c r="AP120" s="962" t="s">
        <v>439</v>
      </c>
      <c r="AQ120" s="963"/>
      <c r="AR120" s="963"/>
      <c r="AS120" s="963"/>
      <c r="AT120" s="964"/>
      <c r="AU120" s="989" t="s">
        <v>440</v>
      </c>
      <c r="AV120" s="990"/>
      <c r="AW120" s="990"/>
      <c r="AX120" s="990"/>
      <c r="AY120" s="991"/>
      <c r="AZ120" s="940" t="s">
        <v>441</v>
      </c>
      <c r="BA120" s="889"/>
      <c r="BB120" s="889"/>
      <c r="BC120" s="889"/>
      <c r="BD120" s="889"/>
      <c r="BE120" s="889"/>
      <c r="BF120" s="889"/>
      <c r="BG120" s="889"/>
      <c r="BH120" s="889"/>
      <c r="BI120" s="889"/>
      <c r="BJ120" s="889"/>
      <c r="BK120" s="889"/>
      <c r="BL120" s="889"/>
      <c r="BM120" s="889"/>
      <c r="BN120" s="889"/>
      <c r="BO120" s="889"/>
      <c r="BP120" s="890"/>
      <c r="BQ120" s="926">
        <v>12456308</v>
      </c>
      <c r="BR120" s="927"/>
      <c r="BS120" s="927"/>
      <c r="BT120" s="927"/>
      <c r="BU120" s="927"/>
      <c r="BV120" s="927">
        <v>9089665</v>
      </c>
      <c r="BW120" s="927"/>
      <c r="BX120" s="927"/>
      <c r="BY120" s="927"/>
      <c r="BZ120" s="927"/>
      <c r="CA120" s="927">
        <v>9512491</v>
      </c>
      <c r="CB120" s="927"/>
      <c r="CC120" s="927"/>
      <c r="CD120" s="927"/>
      <c r="CE120" s="927"/>
      <c r="CF120" s="941">
        <v>104.5</v>
      </c>
      <c r="CG120" s="942"/>
      <c r="CH120" s="942"/>
      <c r="CI120" s="942"/>
      <c r="CJ120" s="942"/>
      <c r="CK120" s="1007" t="s">
        <v>442</v>
      </c>
      <c r="CL120" s="1008"/>
      <c r="CM120" s="1008"/>
      <c r="CN120" s="1008"/>
      <c r="CO120" s="1009"/>
      <c r="CP120" s="1015" t="s">
        <v>443</v>
      </c>
      <c r="CQ120" s="1016"/>
      <c r="CR120" s="1016"/>
      <c r="CS120" s="1016"/>
      <c r="CT120" s="1016"/>
      <c r="CU120" s="1016"/>
      <c r="CV120" s="1016"/>
      <c r="CW120" s="1016"/>
      <c r="CX120" s="1016"/>
      <c r="CY120" s="1016"/>
      <c r="CZ120" s="1016"/>
      <c r="DA120" s="1016"/>
      <c r="DB120" s="1016"/>
      <c r="DC120" s="1016"/>
      <c r="DD120" s="1016"/>
      <c r="DE120" s="1016"/>
      <c r="DF120" s="1017"/>
      <c r="DG120" s="926">
        <v>4674264</v>
      </c>
      <c r="DH120" s="927"/>
      <c r="DI120" s="927"/>
      <c r="DJ120" s="927"/>
      <c r="DK120" s="927"/>
      <c r="DL120" s="927">
        <v>3600720</v>
      </c>
      <c r="DM120" s="927"/>
      <c r="DN120" s="927"/>
      <c r="DO120" s="927"/>
      <c r="DP120" s="927"/>
      <c r="DQ120" s="927">
        <v>4704711</v>
      </c>
      <c r="DR120" s="927"/>
      <c r="DS120" s="927"/>
      <c r="DT120" s="927"/>
      <c r="DU120" s="927"/>
      <c r="DV120" s="928">
        <v>51.7</v>
      </c>
      <c r="DW120" s="928"/>
      <c r="DX120" s="928"/>
      <c r="DY120" s="928"/>
      <c r="DZ120" s="929"/>
    </row>
    <row r="121" spans="1:130" s="199" customFormat="1" ht="26.25" customHeight="1">
      <c r="A121" s="1059"/>
      <c r="B121" s="946"/>
      <c r="C121" s="967" t="s">
        <v>444</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439</v>
      </c>
      <c r="AB121" s="959"/>
      <c r="AC121" s="959"/>
      <c r="AD121" s="959"/>
      <c r="AE121" s="960"/>
      <c r="AF121" s="961" t="s">
        <v>439</v>
      </c>
      <c r="AG121" s="959"/>
      <c r="AH121" s="959"/>
      <c r="AI121" s="959"/>
      <c r="AJ121" s="960"/>
      <c r="AK121" s="961" t="s">
        <v>439</v>
      </c>
      <c r="AL121" s="959"/>
      <c r="AM121" s="959"/>
      <c r="AN121" s="959"/>
      <c r="AO121" s="960"/>
      <c r="AP121" s="962" t="s">
        <v>439</v>
      </c>
      <c r="AQ121" s="963"/>
      <c r="AR121" s="963"/>
      <c r="AS121" s="963"/>
      <c r="AT121" s="964"/>
      <c r="AU121" s="992"/>
      <c r="AV121" s="993"/>
      <c r="AW121" s="993"/>
      <c r="AX121" s="993"/>
      <c r="AY121" s="994"/>
      <c r="AZ121" s="949" t="s">
        <v>445</v>
      </c>
      <c r="BA121" s="950"/>
      <c r="BB121" s="950"/>
      <c r="BC121" s="950"/>
      <c r="BD121" s="950"/>
      <c r="BE121" s="950"/>
      <c r="BF121" s="950"/>
      <c r="BG121" s="950"/>
      <c r="BH121" s="950"/>
      <c r="BI121" s="950"/>
      <c r="BJ121" s="950"/>
      <c r="BK121" s="950"/>
      <c r="BL121" s="950"/>
      <c r="BM121" s="950"/>
      <c r="BN121" s="950"/>
      <c r="BO121" s="950"/>
      <c r="BP121" s="951"/>
      <c r="BQ121" s="919" t="s">
        <v>439</v>
      </c>
      <c r="BR121" s="920"/>
      <c r="BS121" s="920"/>
      <c r="BT121" s="920"/>
      <c r="BU121" s="920"/>
      <c r="BV121" s="920" t="s">
        <v>439</v>
      </c>
      <c r="BW121" s="920"/>
      <c r="BX121" s="920"/>
      <c r="BY121" s="920"/>
      <c r="BZ121" s="920"/>
      <c r="CA121" s="920" t="s">
        <v>439</v>
      </c>
      <c r="CB121" s="920"/>
      <c r="CC121" s="920"/>
      <c r="CD121" s="920"/>
      <c r="CE121" s="920"/>
      <c r="CF121" s="914" t="s">
        <v>439</v>
      </c>
      <c r="CG121" s="915"/>
      <c r="CH121" s="915"/>
      <c r="CI121" s="915"/>
      <c r="CJ121" s="915"/>
      <c r="CK121" s="1010"/>
      <c r="CL121" s="1011"/>
      <c r="CM121" s="1011"/>
      <c r="CN121" s="1011"/>
      <c r="CO121" s="1012"/>
      <c r="CP121" s="1020" t="s">
        <v>446</v>
      </c>
      <c r="CQ121" s="1021"/>
      <c r="CR121" s="1021"/>
      <c r="CS121" s="1021"/>
      <c r="CT121" s="1021"/>
      <c r="CU121" s="1021"/>
      <c r="CV121" s="1021"/>
      <c r="CW121" s="1021"/>
      <c r="CX121" s="1021"/>
      <c r="CY121" s="1021"/>
      <c r="CZ121" s="1021"/>
      <c r="DA121" s="1021"/>
      <c r="DB121" s="1021"/>
      <c r="DC121" s="1021"/>
      <c r="DD121" s="1021"/>
      <c r="DE121" s="1021"/>
      <c r="DF121" s="1022"/>
      <c r="DG121" s="919">
        <v>1523898</v>
      </c>
      <c r="DH121" s="920"/>
      <c r="DI121" s="920"/>
      <c r="DJ121" s="920"/>
      <c r="DK121" s="920"/>
      <c r="DL121" s="920">
        <v>2216971</v>
      </c>
      <c r="DM121" s="920"/>
      <c r="DN121" s="920"/>
      <c r="DO121" s="920"/>
      <c r="DP121" s="920"/>
      <c r="DQ121" s="920">
        <v>3227051</v>
      </c>
      <c r="DR121" s="920"/>
      <c r="DS121" s="920"/>
      <c r="DT121" s="920"/>
      <c r="DU121" s="920"/>
      <c r="DV121" s="921">
        <v>35.5</v>
      </c>
      <c r="DW121" s="921"/>
      <c r="DX121" s="921"/>
      <c r="DY121" s="921"/>
      <c r="DZ121" s="922"/>
    </row>
    <row r="122" spans="1:130" s="199" customFormat="1" ht="26.25" customHeight="1">
      <c r="A122" s="1059"/>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439</v>
      </c>
      <c r="AB122" s="959"/>
      <c r="AC122" s="959"/>
      <c r="AD122" s="959"/>
      <c r="AE122" s="960"/>
      <c r="AF122" s="961" t="s">
        <v>439</v>
      </c>
      <c r="AG122" s="959"/>
      <c r="AH122" s="959"/>
      <c r="AI122" s="959"/>
      <c r="AJ122" s="960"/>
      <c r="AK122" s="961" t="s">
        <v>439</v>
      </c>
      <c r="AL122" s="959"/>
      <c r="AM122" s="959"/>
      <c r="AN122" s="959"/>
      <c r="AO122" s="960"/>
      <c r="AP122" s="962" t="s">
        <v>439</v>
      </c>
      <c r="AQ122" s="963"/>
      <c r="AR122" s="963"/>
      <c r="AS122" s="963"/>
      <c r="AT122" s="964"/>
      <c r="AU122" s="992"/>
      <c r="AV122" s="993"/>
      <c r="AW122" s="993"/>
      <c r="AX122" s="993"/>
      <c r="AY122" s="994"/>
      <c r="AZ122" s="974" t="s">
        <v>447</v>
      </c>
      <c r="BA122" s="965"/>
      <c r="BB122" s="965"/>
      <c r="BC122" s="965"/>
      <c r="BD122" s="965"/>
      <c r="BE122" s="965"/>
      <c r="BF122" s="965"/>
      <c r="BG122" s="965"/>
      <c r="BH122" s="965"/>
      <c r="BI122" s="965"/>
      <c r="BJ122" s="965"/>
      <c r="BK122" s="965"/>
      <c r="BL122" s="965"/>
      <c r="BM122" s="965"/>
      <c r="BN122" s="965"/>
      <c r="BO122" s="965"/>
      <c r="BP122" s="966"/>
      <c r="BQ122" s="997">
        <v>20225136</v>
      </c>
      <c r="BR122" s="998"/>
      <c r="BS122" s="998"/>
      <c r="BT122" s="998"/>
      <c r="BU122" s="998"/>
      <c r="BV122" s="998">
        <v>20070481</v>
      </c>
      <c r="BW122" s="998"/>
      <c r="BX122" s="998"/>
      <c r="BY122" s="998"/>
      <c r="BZ122" s="998"/>
      <c r="CA122" s="998">
        <v>21291011</v>
      </c>
      <c r="CB122" s="998"/>
      <c r="CC122" s="998"/>
      <c r="CD122" s="998"/>
      <c r="CE122" s="998"/>
      <c r="CF122" s="1018">
        <v>233.9</v>
      </c>
      <c r="CG122" s="1019"/>
      <c r="CH122" s="1019"/>
      <c r="CI122" s="1019"/>
      <c r="CJ122" s="1019"/>
      <c r="CK122" s="1010"/>
      <c r="CL122" s="1011"/>
      <c r="CM122" s="1011"/>
      <c r="CN122" s="1011"/>
      <c r="CO122" s="1012"/>
      <c r="CP122" s="1020" t="s">
        <v>389</v>
      </c>
      <c r="CQ122" s="1021"/>
      <c r="CR122" s="1021"/>
      <c r="CS122" s="1021"/>
      <c r="CT122" s="1021"/>
      <c r="CU122" s="1021"/>
      <c r="CV122" s="1021"/>
      <c r="CW122" s="1021"/>
      <c r="CX122" s="1021"/>
      <c r="CY122" s="1021"/>
      <c r="CZ122" s="1021"/>
      <c r="DA122" s="1021"/>
      <c r="DB122" s="1021"/>
      <c r="DC122" s="1021"/>
      <c r="DD122" s="1021"/>
      <c r="DE122" s="1021"/>
      <c r="DF122" s="1022"/>
      <c r="DG122" s="919">
        <v>1492112</v>
      </c>
      <c r="DH122" s="920"/>
      <c r="DI122" s="920"/>
      <c r="DJ122" s="920"/>
      <c r="DK122" s="920"/>
      <c r="DL122" s="920">
        <v>3297142</v>
      </c>
      <c r="DM122" s="920"/>
      <c r="DN122" s="920"/>
      <c r="DO122" s="920"/>
      <c r="DP122" s="920"/>
      <c r="DQ122" s="920">
        <v>3198628</v>
      </c>
      <c r="DR122" s="920"/>
      <c r="DS122" s="920"/>
      <c r="DT122" s="920"/>
      <c r="DU122" s="920"/>
      <c r="DV122" s="921">
        <v>35.1</v>
      </c>
      <c r="DW122" s="921"/>
      <c r="DX122" s="921"/>
      <c r="DY122" s="921"/>
      <c r="DZ122" s="922"/>
    </row>
    <row r="123" spans="1:130" s="199" customFormat="1" ht="26.25" customHeight="1">
      <c r="A123" s="1059"/>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1823</v>
      </c>
      <c r="AB123" s="959"/>
      <c r="AC123" s="959"/>
      <c r="AD123" s="959"/>
      <c r="AE123" s="960"/>
      <c r="AF123" s="961">
        <v>1785</v>
      </c>
      <c r="AG123" s="959"/>
      <c r="AH123" s="959"/>
      <c r="AI123" s="959"/>
      <c r="AJ123" s="960"/>
      <c r="AK123" s="961">
        <v>1747</v>
      </c>
      <c r="AL123" s="959"/>
      <c r="AM123" s="959"/>
      <c r="AN123" s="959"/>
      <c r="AO123" s="960"/>
      <c r="AP123" s="962">
        <v>0</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448</v>
      </c>
      <c r="BP123" s="1006"/>
      <c r="BQ123" s="1065">
        <v>32681444</v>
      </c>
      <c r="BR123" s="1066"/>
      <c r="BS123" s="1066"/>
      <c r="BT123" s="1066"/>
      <c r="BU123" s="1066"/>
      <c r="BV123" s="1066">
        <v>29160146</v>
      </c>
      <c r="BW123" s="1066"/>
      <c r="BX123" s="1066"/>
      <c r="BY123" s="1066"/>
      <c r="BZ123" s="1066"/>
      <c r="CA123" s="1066">
        <v>30803502</v>
      </c>
      <c r="CB123" s="1066"/>
      <c r="CC123" s="1066"/>
      <c r="CD123" s="1066"/>
      <c r="CE123" s="1066"/>
      <c r="CF123" s="999"/>
      <c r="CG123" s="1000"/>
      <c r="CH123" s="1000"/>
      <c r="CI123" s="1000"/>
      <c r="CJ123" s="1001"/>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8">
        <v>708053</v>
      </c>
      <c r="DH123" s="959"/>
      <c r="DI123" s="959"/>
      <c r="DJ123" s="959"/>
      <c r="DK123" s="960"/>
      <c r="DL123" s="961">
        <v>702190</v>
      </c>
      <c r="DM123" s="959"/>
      <c r="DN123" s="959"/>
      <c r="DO123" s="959"/>
      <c r="DP123" s="960"/>
      <c r="DQ123" s="961">
        <v>1213140</v>
      </c>
      <c r="DR123" s="959"/>
      <c r="DS123" s="959"/>
      <c r="DT123" s="959"/>
      <c r="DU123" s="960"/>
      <c r="DV123" s="962">
        <v>13.3</v>
      </c>
      <c r="DW123" s="963"/>
      <c r="DX123" s="963"/>
      <c r="DY123" s="963"/>
      <c r="DZ123" s="964"/>
    </row>
    <row r="124" spans="1:130" s="199" customFormat="1" ht="26.25" customHeight="1" thickBot="1">
      <c r="A124" s="1059"/>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114</v>
      </c>
      <c r="AB124" s="959"/>
      <c r="AC124" s="959"/>
      <c r="AD124" s="959"/>
      <c r="AE124" s="960"/>
      <c r="AF124" s="961" t="s">
        <v>114</v>
      </c>
      <c r="AG124" s="959"/>
      <c r="AH124" s="959"/>
      <c r="AI124" s="959"/>
      <c r="AJ124" s="960"/>
      <c r="AK124" s="961" t="s">
        <v>114</v>
      </c>
      <c r="AL124" s="959"/>
      <c r="AM124" s="959"/>
      <c r="AN124" s="959"/>
      <c r="AO124" s="960"/>
      <c r="AP124" s="962" t="s">
        <v>114</v>
      </c>
      <c r="AQ124" s="963"/>
      <c r="AR124" s="963"/>
      <c r="AS124" s="963"/>
      <c r="AT124" s="964"/>
      <c r="AU124" s="1061" t="s">
        <v>449</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24.3</v>
      </c>
      <c r="BR124" s="1028"/>
      <c r="BS124" s="1028"/>
      <c r="BT124" s="1028"/>
      <c r="BU124" s="1028"/>
      <c r="BV124" s="1028">
        <v>82.1</v>
      </c>
      <c r="BW124" s="1028"/>
      <c r="BX124" s="1028"/>
      <c r="BY124" s="1028"/>
      <c r="BZ124" s="1028"/>
      <c r="CA124" s="1028">
        <v>113</v>
      </c>
      <c r="CB124" s="1028"/>
      <c r="CC124" s="1028"/>
      <c r="CD124" s="1028"/>
      <c r="CE124" s="1028"/>
      <c r="CF124" s="1029"/>
      <c r="CG124" s="1030"/>
      <c r="CH124" s="1030"/>
      <c r="CI124" s="1030"/>
      <c r="CJ124" s="1031"/>
      <c r="CK124" s="1013"/>
      <c r="CL124" s="1013"/>
      <c r="CM124" s="1013"/>
      <c r="CN124" s="1013"/>
      <c r="CO124" s="1014"/>
      <c r="CP124" s="1020" t="s">
        <v>450</v>
      </c>
      <c r="CQ124" s="1021"/>
      <c r="CR124" s="1021"/>
      <c r="CS124" s="1021"/>
      <c r="CT124" s="1021"/>
      <c r="CU124" s="1021"/>
      <c r="CV124" s="1021"/>
      <c r="CW124" s="1021"/>
      <c r="CX124" s="1021"/>
      <c r="CY124" s="1021"/>
      <c r="CZ124" s="1021"/>
      <c r="DA124" s="1021"/>
      <c r="DB124" s="1021"/>
      <c r="DC124" s="1021"/>
      <c r="DD124" s="1021"/>
      <c r="DE124" s="1021"/>
      <c r="DF124" s="1022"/>
      <c r="DG124" s="1005">
        <v>219177</v>
      </c>
      <c r="DH124" s="984"/>
      <c r="DI124" s="984"/>
      <c r="DJ124" s="984"/>
      <c r="DK124" s="985"/>
      <c r="DL124" s="983">
        <v>203706</v>
      </c>
      <c r="DM124" s="984"/>
      <c r="DN124" s="984"/>
      <c r="DO124" s="984"/>
      <c r="DP124" s="985"/>
      <c r="DQ124" s="983" t="s">
        <v>114</v>
      </c>
      <c r="DR124" s="984"/>
      <c r="DS124" s="984"/>
      <c r="DT124" s="984"/>
      <c r="DU124" s="985"/>
      <c r="DV124" s="986" t="s">
        <v>114</v>
      </c>
      <c r="DW124" s="987"/>
      <c r="DX124" s="987"/>
      <c r="DY124" s="987"/>
      <c r="DZ124" s="988"/>
    </row>
    <row r="125" spans="1:130" s="199" customFormat="1" ht="26.25" customHeight="1">
      <c r="A125" s="1059"/>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114</v>
      </c>
      <c r="AB125" s="959"/>
      <c r="AC125" s="959"/>
      <c r="AD125" s="959"/>
      <c r="AE125" s="960"/>
      <c r="AF125" s="961" t="s">
        <v>114</v>
      </c>
      <c r="AG125" s="959"/>
      <c r="AH125" s="959"/>
      <c r="AI125" s="959"/>
      <c r="AJ125" s="960"/>
      <c r="AK125" s="961" t="s">
        <v>114</v>
      </c>
      <c r="AL125" s="959"/>
      <c r="AM125" s="959"/>
      <c r="AN125" s="959"/>
      <c r="AO125" s="960"/>
      <c r="AP125" s="962" t="s">
        <v>114</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451</v>
      </c>
      <c r="CL125" s="1008"/>
      <c r="CM125" s="1008"/>
      <c r="CN125" s="1008"/>
      <c r="CO125" s="1009"/>
      <c r="CP125" s="940" t="s">
        <v>452</v>
      </c>
      <c r="CQ125" s="889"/>
      <c r="CR125" s="889"/>
      <c r="CS125" s="889"/>
      <c r="CT125" s="889"/>
      <c r="CU125" s="889"/>
      <c r="CV125" s="889"/>
      <c r="CW125" s="889"/>
      <c r="CX125" s="889"/>
      <c r="CY125" s="889"/>
      <c r="CZ125" s="889"/>
      <c r="DA125" s="889"/>
      <c r="DB125" s="889"/>
      <c r="DC125" s="889"/>
      <c r="DD125" s="889"/>
      <c r="DE125" s="889"/>
      <c r="DF125" s="890"/>
      <c r="DG125" s="926" t="s">
        <v>114</v>
      </c>
      <c r="DH125" s="927"/>
      <c r="DI125" s="927"/>
      <c r="DJ125" s="927"/>
      <c r="DK125" s="927"/>
      <c r="DL125" s="927" t="s">
        <v>114</v>
      </c>
      <c r="DM125" s="927"/>
      <c r="DN125" s="927"/>
      <c r="DO125" s="927"/>
      <c r="DP125" s="927"/>
      <c r="DQ125" s="927" t="s">
        <v>114</v>
      </c>
      <c r="DR125" s="927"/>
      <c r="DS125" s="927"/>
      <c r="DT125" s="927"/>
      <c r="DU125" s="927"/>
      <c r="DV125" s="928" t="s">
        <v>114</v>
      </c>
      <c r="DW125" s="928"/>
      <c r="DX125" s="928"/>
      <c r="DY125" s="928"/>
      <c r="DZ125" s="929"/>
    </row>
    <row r="126" spans="1:130" s="199" customFormat="1" ht="26.25" customHeight="1" thickBot="1">
      <c r="A126" s="1059"/>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114</v>
      </c>
      <c r="AB126" s="959"/>
      <c r="AC126" s="959"/>
      <c r="AD126" s="959"/>
      <c r="AE126" s="960"/>
      <c r="AF126" s="961" t="s">
        <v>114</v>
      </c>
      <c r="AG126" s="959"/>
      <c r="AH126" s="959"/>
      <c r="AI126" s="959"/>
      <c r="AJ126" s="960"/>
      <c r="AK126" s="961" t="s">
        <v>114</v>
      </c>
      <c r="AL126" s="959"/>
      <c r="AM126" s="959"/>
      <c r="AN126" s="959"/>
      <c r="AO126" s="960"/>
      <c r="AP126" s="962" t="s">
        <v>114</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453</v>
      </c>
      <c r="CQ126" s="950"/>
      <c r="CR126" s="950"/>
      <c r="CS126" s="950"/>
      <c r="CT126" s="950"/>
      <c r="CU126" s="950"/>
      <c r="CV126" s="950"/>
      <c r="CW126" s="950"/>
      <c r="CX126" s="950"/>
      <c r="CY126" s="950"/>
      <c r="CZ126" s="950"/>
      <c r="DA126" s="950"/>
      <c r="DB126" s="950"/>
      <c r="DC126" s="950"/>
      <c r="DD126" s="950"/>
      <c r="DE126" s="950"/>
      <c r="DF126" s="951"/>
      <c r="DG126" s="919" t="s">
        <v>114</v>
      </c>
      <c r="DH126" s="920"/>
      <c r="DI126" s="920"/>
      <c r="DJ126" s="920"/>
      <c r="DK126" s="920"/>
      <c r="DL126" s="920" t="s">
        <v>114</v>
      </c>
      <c r="DM126" s="920"/>
      <c r="DN126" s="920"/>
      <c r="DO126" s="920"/>
      <c r="DP126" s="920"/>
      <c r="DQ126" s="920" t="s">
        <v>114</v>
      </c>
      <c r="DR126" s="920"/>
      <c r="DS126" s="920"/>
      <c r="DT126" s="920"/>
      <c r="DU126" s="920"/>
      <c r="DV126" s="921" t="s">
        <v>114</v>
      </c>
      <c r="DW126" s="921"/>
      <c r="DX126" s="921"/>
      <c r="DY126" s="921"/>
      <c r="DZ126" s="922"/>
    </row>
    <row r="127" spans="1:130" s="199" customFormat="1" ht="26.25" customHeight="1">
      <c r="A127" s="1060"/>
      <c r="B127" s="948"/>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42052</v>
      </c>
      <c r="AB127" s="959"/>
      <c r="AC127" s="959"/>
      <c r="AD127" s="959"/>
      <c r="AE127" s="960"/>
      <c r="AF127" s="961">
        <v>63309</v>
      </c>
      <c r="AG127" s="959"/>
      <c r="AH127" s="959"/>
      <c r="AI127" s="959"/>
      <c r="AJ127" s="960"/>
      <c r="AK127" s="961">
        <v>39965</v>
      </c>
      <c r="AL127" s="959"/>
      <c r="AM127" s="959"/>
      <c r="AN127" s="959"/>
      <c r="AO127" s="960"/>
      <c r="AP127" s="962">
        <v>0.4</v>
      </c>
      <c r="AQ127" s="963"/>
      <c r="AR127" s="963"/>
      <c r="AS127" s="963"/>
      <c r="AT127" s="964"/>
      <c r="AU127" s="235"/>
      <c r="AV127" s="235"/>
      <c r="AW127" s="235"/>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459</v>
      </c>
      <c r="CQ127" s="950"/>
      <c r="CR127" s="950"/>
      <c r="CS127" s="950"/>
      <c r="CT127" s="950"/>
      <c r="CU127" s="950"/>
      <c r="CV127" s="950"/>
      <c r="CW127" s="950"/>
      <c r="CX127" s="950"/>
      <c r="CY127" s="950"/>
      <c r="CZ127" s="950"/>
      <c r="DA127" s="950"/>
      <c r="DB127" s="950"/>
      <c r="DC127" s="950"/>
      <c r="DD127" s="950"/>
      <c r="DE127" s="950"/>
      <c r="DF127" s="951"/>
      <c r="DG127" s="919" t="s">
        <v>114</v>
      </c>
      <c r="DH127" s="920"/>
      <c r="DI127" s="920"/>
      <c r="DJ127" s="920"/>
      <c r="DK127" s="920"/>
      <c r="DL127" s="920" t="s">
        <v>114</v>
      </c>
      <c r="DM127" s="920"/>
      <c r="DN127" s="920"/>
      <c r="DO127" s="920"/>
      <c r="DP127" s="920"/>
      <c r="DQ127" s="920" t="s">
        <v>114</v>
      </c>
      <c r="DR127" s="920"/>
      <c r="DS127" s="920"/>
      <c r="DT127" s="920"/>
      <c r="DU127" s="920"/>
      <c r="DV127" s="921" t="s">
        <v>114</v>
      </c>
      <c r="DW127" s="921"/>
      <c r="DX127" s="921"/>
      <c r="DY127" s="921"/>
      <c r="DZ127" s="922"/>
    </row>
    <row r="128" spans="1:130" s="199" customFormat="1" ht="26.25" customHeight="1" thickBot="1">
      <c r="A128" s="1043" t="s">
        <v>460</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461</v>
      </c>
      <c r="X128" s="1045"/>
      <c r="Y128" s="1045"/>
      <c r="Z128" s="1046"/>
      <c r="AA128" s="1047" t="s">
        <v>114</v>
      </c>
      <c r="AB128" s="1048"/>
      <c r="AC128" s="1048"/>
      <c r="AD128" s="1048"/>
      <c r="AE128" s="1049"/>
      <c r="AF128" s="1050" t="s">
        <v>114</v>
      </c>
      <c r="AG128" s="1048"/>
      <c r="AH128" s="1048"/>
      <c r="AI128" s="1048"/>
      <c r="AJ128" s="1049"/>
      <c r="AK128" s="1050" t="s">
        <v>114</v>
      </c>
      <c r="AL128" s="1048"/>
      <c r="AM128" s="1048"/>
      <c r="AN128" s="1048"/>
      <c r="AO128" s="1049"/>
      <c r="AP128" s="1051"/>
      <c r="AQ128" s="1052"/>
      <c r="AR128" s="1052"/>
      <c r="AS128" s="1052"/>
      <c r="AT128" s="1053"/>
      <c r="AU128" s="235"/>
      <c r="AV128" s="235"/>
      <c r="AW128" s="235"/>
      <c r="AX128" s="888" t="s">
        <v>462</v>
      </c>
      <c r="AY128" s="889"/>
      <c r="AZ128" s="889"/>
      <c r="BA128" s="889"/>
      <c r="BB128" s="889"/>
      <c r="BC128" s="889"/>
      <c r="BD128" s="889"/>
      <c r="BE128" s="890"/>
      <c r="BF128" s="1054" t="s">
        <v>114</v>
      </c>
      <c r="BG128" s="1055"/>
      <c r="BH128" s="1055"/>
      <c r="BI128" s="1055"/>
      <c r="BJ128" s="1055"/>
      <c r="BK128" s="1055"/>
      <c r="BL128" s="1056"/>
      <c r="BM128" s="1054">
        <v>13.19</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463</v>
      </c>
      <c r="CQ128" s="1037"/>
      <c r="CR128" s="1037"/>
      <c r="CS128" s="1037"/>
      <c r="CT128" s="1037"/>
      <c r="CU128" s="1037"/>
      <c r="CV128" s="1037"/>
      <c r="CW128" s="1037"/>
      <c r="CX128" s="1037"/>
      <c r="CY128" s="1037"/>
      <c r="CZ128" s="1037"/>
      <c r="DA128" s="1037"/>
      <c r="DB128" s="1037"/>
      <c r="DC128" s="1037"/>
      <c r="DD128" s="1037"/>
      <c r="DE128" s="1037"/>
      <c r="DF128" s="1038"/>
      <c r="DG128" s="1039" t="s">
        <v>114</v>
      </c>
      <c r="DH128" s="1040"/>
      <c r="DI128" s="1040"/>
      <c r="DJ128" s="1040"/>
      <c r="DK128" s="1040"/>
      <c r="DL128" s="1040" t="s">
        <v>439</v>
      </c>
      <c r="DM128" s="1040"/>
      <c r="DN128" s="1040"/>
      <c r="DO128" s="1040"/>
      <c r="DP128" s="1040"/>
      <c r="DQ128" s="1040" t="s">
        <v>439</v>
      </c>
      <c r="DR128" s="1040"/>
      <c r="DS128" s="1040"/>
      <c r="DT128" s="1040"/>
      <c r="DU128" s="1040"/>
      <c r="DV128" s="1041" t="s">
        <v>439</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464</v>
      </c>
      <c r="X129" s="1074"/>
      <c r="Y129" s="1074"/>
      <c r="Z129" s="1075"/>
      <c r="AA129" s="958">
        <v>11207817</v>
      </c>
      <c r="AB129" s="959"/>
      <c r="AC129" s="959"/>
      <c r="AD129" s="959"/>
      <c r="AE129" s="960"/>
      <c r="AF129" s="961">
        <v>11354478</v>
      </c>
      <c r="AG129" s="959"/>
      <c r="AH129" s="959"/>
      <c r="AI129" s="959"/>
      <c r="AJ129" s="960"/>
      <c r="AK129" s="961">
        <v>10955642</v>
      </c>
      <c r="AL129" s="959"/>
      <c r="AM129" s="959"/>
      <c r="AN129" s="959"/>
      <c r="AO129" s="960"/>
      <c r="AP129" s="1076"/>
      <c r="AQ129" s="1077"/>
      <c r="AR129" s="1077"/>
      <c r="AS129" s="1077"/>
      <c r="AT129" s="1078"/>
      <c r="AU129" s="237"/>
      <c r="AV129" s="237"/>
      <c r="AW129" s="237"/>
      <c r="AX129" s="1067" t="s">
        <v>465</v>
      </c>
      <c r="AY129" s="950"/>
      <c r="AZ129" s="950"/>
      <c r="BA129" s="950"/>
      <c r="BB129" s="950"/>
      <c r="BC129" s="950"/>
      <c r="BD129" s="950"/>
      <c r="BE129" s="951"/>
      <c r="BF129" s="1068" t="s">
        <v>466</v>
      </c>
      <c r="BG129" s="1069"/>
      <c r="BH129" s="1069"/>
      <c r="BI129" s="1069"/>
      <c r="BJ129" s="1069"/>
      <c r="BK129" s="1069"/>
      <c r="BL129" s="1070"/>
      <c r="BM129" s="1068">
        <v>18.190000000000001</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468</v>
      </c>
      <c r="X130" s="1074"/>
      <c r="Y130" s="1074"/>
      <c r="Z130" s="1075"/>
      <c r="AA130" s="958">
        <v>1970706</v>
      </c>
      <c r="AB130" s="959"/>
      <c r="AC130" s="959"/>
      <c r="AD130" s="959"/>
      <c r="AE130" s="960"/>
      <c r="AF130" s="961">
        <v>1903973</v>
      </c>
      <c r="AG130" s="959"/>
      <c r="AH130" s="959"/>
      <c r="AI130" s="959"/>
      <c r="AJ130" s="960"/>
      <c r="AK130" s="961">
        <v>1853247</v>
      </c>
      <c r="AL130" s="959"/>
      <c r="AM130" s="959"/>
      <c r="AN130" s="959"/>
      <c r="AO130" s="960"/>
      <c r="AP130" s="1076"/>
      <c r="AQ130" s="1077"/>
      <c r="AR130" s="1077"/>
      <c r="AS130" s="1077"/>
      <c r="AT130" s="1078"/>
      <c r="AU130" s="237"/>
      <c r="AV130" s="237"/>
      <c r="AW130" s="237"/>
      <c r="AX130" s="1067" t="s">
        <v>469</v>
      </c>
      <c r="AY130" s="950"/>
      <c r="AZ130" s="950"/>
      <c r="BA130" s="950"/>
      <c r="BB130" s="950"/>
      <c r="BC130" s="950"/>
      <c r="BD130" s="950"/>
      <c r="BE130" s="951"/>
      <c r="BF130" s="1104">
        <v>10.6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470</v>
      </c>
      <c r="X131" s="1112"/>
      <c r="Y131" s="1112"/>
      <c r="Z131" s="1113"/>
      <c r="AA131" s="1005">
        <v>9237111</v>
      </c>
      <c r="AB131" s="984"/>
      <c r="AC131" s="984"/>
      <c r="AD131" s="984"/>
      <c r="AE131" s="985"/>
      <c r="AF131" s="983">
        <v>9450505</v>
      </c>
      <c r="AG131" s="984"/>
      <c r="AH131" s="984"/>
      <c r="AI131" s="984"/>
      <c r="AJ131" s="985"/>
      <c r="AK131" s="983">
        <v>9102395</v>
      </c>
      <c r="AL131" s="984"/>
      <c r="AM131" s="984"/>
      <c r="AN131" s="984"/>
      <c r="AO131" s="985"/>
      <c r="AP131" s="1114"/>
      <c r="AQ131" s="1115"/>
      <c r="AR131" s="1115"/>
      <c r="AS131" s="1115"/>
      <c r="AT131" s="1116"/>
      <c r="AU131" s="237"/>
      <c r="AV131" s="237"/>
      <c r="AW131" s="237"/>
      <c r="AX131" s="1086" t="s">
        <v>471</v>
      </c>
      <c r="AY131" s="1037"/>
      <c r="AZ131" s="1037"/>
      <c r="BA131" s="1037"/>
      <c r="BB131" s="1037"/>
      <c r="BC131" s="1037"/>
      <c r="BD131" s="1037"/>
      <c r="BE131" s="1038"/>
      <c r="BF131" s="1087">
        <v>113</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11.48715221</v>
      </c>
      <c r="AB132" s="1100"/>
      <c r="AC132" s="1100"/>
      <c r="AD132" s="1100"/>
      <c r="AE132" s="1101"/>
      <c r="AF132" s="1102">
        <v>8.1246557720000006</v>
      </c>
      <c r="AG132" s="1100"/>
      <c r="AH132" s="1100"/>
      <c r="AI132" s="1100"/>
      <c r="AJ132" s="1101"/>
      <c r="AK132" s="1102">
        <v>12.190714639999999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11.8</v>
      </c>
      <c r="AB133" s="1083"/>
      <c r="AC133" s="1083"/>
      <c r="AD133" s="1083"/>
      <c r="AE133" s="1084"/>
      <c r="AF133" s="1082">
        <v>10.9</v>
      </c>
      <c r="AG133" s="1083"/>
      <c r="AH133" s="1083"/>
      <c r="AI133" s="1083"/>
      <c r="AJ133" s="1084"/>
      <c r="AK133" s="1082">
        <v>10.6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20" t="s">
        <v>477</v>
      </c>
      <c r="L7" s="256"/>
      <c r="M7" s="257" t="s">
        <v>478</v>
      </c>
      <c r="N7" s="258"/>
    </row>
    <row r="8" spans="1:16">
      <c r="A8" s="250"/>
      <c r="B8" s="246"/>
      <c r="C8" s="246"/>
      <c r="D8" s="246"/>
      <c r="E8" s="246"/>
      <c r="F8" s="246"/>
      <c r="G8" s="259"/>
      <c r="H8" s="260"/>
      <c r="I8" s="260"/>
      <c r="J8" s="261"/>
      <c r="K8" s="1121"/>
      <c r="L8" s="262" t="s">
        <v>479</v>
      </c>
      <c r="M8" s="263" t="s">
        <v>480</v>
      </c>
      <c r="N8" s="264" t="s">
        <v>481</v>
      </c>
    </row>
    <row r="9" spans="1:16">
      <c r="A9" s="250"/>
      <c r="B9" s="246"/>
      <c r="C9" s="246"/>
      <c r="D9" s="246"/>
      <c r="E9" s="246"/>
      <c r="F9" s="246"/>
      <c r="G9" s="1122" t="s">
        <v>482</v>
      </c>
      <c r="H9" s="1123"/>
      <c r="I9" s="1123"/>
      <c r="J9" s="1124"/>
      <c r="K9" s="265">
        <v>3322327</v>
      </c>
      <c r="L9" s="266">
        <v>87681</v>
      </c>
      <c r="M9" s="267">
        <v>68135</v>
      </c>
      <c r="N9" s="268">
        <v>28.7</v>
      </c>
    </row>
    <row r="10" spans="1:16">
      <c r="A10" s="250"/>
      <c r="B10" s="246"/>
      <c r="C10" s="246"/>
      <c r="D10" s="246"/>
      <c r="E10" s="246"/>
      <c r="F10" s="246"/>
      <c r="G10" s="1122" t="s">
        <v>483</v>
      </c>
      <c r="H10" s="1123"/>
      <c r="I10" s="1123"/>
      <c r="J10" s="1124"/>
      <c r="K10" s="269">
        <v>132595</v>
      </c>
      <c r="L10" s="270">
        <v>3499</v>
      </c>
      <c r="M10" s="271">
        <v>7843</v>
      </c>
      <c r="N10" s="272">
        <v>-55.4</v>
      </c>
    </row>
    <row r="11" spans="1:16" ht="13.5" customHeight="1">
      <c r="A11" s="250"/>
      <c r="B11" s="246"/>
      <c r="C11" s="246"/>
      <c r="D11" s="246"/>
      <c r="E11" s="246"/>
      <c r="F11" s="246"/>
      <c r="G11" s="1122" t="s">
        <v>484</v>
      </c>
      <c r="H11" s="1123"/>
      <c r="I11" s="1123"/>
      <c r="J11" s="1124"/>
      <c r="K11" s="269">
        <v>651789</v>
      </c>
      <c r="L11" s="270">
        <v>17202</v>
      </c>
      <c r="M11" s="271">
        <v>8431</v>
      </c>
      <c r="N11" s="272">
        <v>104</v>
      </c>
    </row>
    <row r="12" spans="1:16" ht="13.5" customHeight="1">
      <c r="A12" s="250"/>
      <c r="B12" s="246"/>
      <c r="C12" s="246"/>
      <c r="D12" s="246"/>
      <c r="E12" s="246"/>
      <c r="F12" s="246"/>
      <c r="G12" s="1122" t="s">
        <v>485</v>
      </c>
      <c r="H12" s="1123"/>
      <c r="I12" s="1123"/>
      <c r="J12" s="1124"/>
      <c r="K12" s="269" t="s">
        <v>486</v>
      </c>
      <c r="L12" s="270" t="s">
        <v>486</v>
      </c>
      <c r="M12" s="271">
        <v>1146</v>
      </c>
      <c r="N12" s="272" t="s">
        <v>486</v>
      </c>
    </row>
    <row r="13" spans="1:16" ht="13.5" customHeight="1">
      <c r="A13" s="250"/>
      <c r="B13" s="246"/>
      <c r="C13" s="246"/>
      <c r="D13" s="246"/>
      <c r="E13" s="246"/>
      <c r="F13" s="246"/>
      <c r="G13" s="1122" t="s">
        <v>487</v>
      </c>
      <c r="H13" s="1123"/>
      <c r="I13" s="1123"/>
      <c r="J13" s="1124"/>
      <c r="K13" s="269" t="s">
        <v>486</v>
      </c>
      <c r="L13" s="270" t="s">
        <v>486</v>
      </c>
      <c r="M13" s="271">
        <v>13</v>
      </c>
      <c r="N13" s="272" t="s">
        <v>486</v>
      </c>
    </row>
    <row r="14" spans="1:16" ht="13.5" customHeight="1">
      <c r="A14" s="250"/>
      <c r="B14" s="246"/>
      <c r="C14" s="246"/>
      <c r="D14" s="246"/>
      <c r="E14" s="246"/>
      <c r="F14" s="246"/>
      <c r="G14" s="1122" t="s">
        <v>488</v>
      </c>
      <c r="H14" s="1123"/>
      <c r="I14" s="1123"/>
      <c r="J14" s="1124"/>
      <c r="K14" s="269">
        <v>87401</v>
      </c>
      <c r="L14" s="270">
        <v>2307</v>
      </c>
      <c r="M14" s="271">
        <v>2999</v>
      </c>
      <c r="N14" s="272">
        <v>-23.1</v>
      </c>
    </row>
    <row r="15" spans="1:16" ht="13.5" customHeight="1">
      <c r="A15" s="250"/>
      <c r="B15" s="246"/>
      <c r="C15" s="246"/>
      <c r="D15" s="246"/>
      <c r="E15" s="246"/>
      <c r="F15" s="246"/>
      <c r="G15" s="1122" t="s">
        <v>489</v>
      </c>
      <c r="H15" s="1123"/>
      <c r="I15" s="1123"/>
      <c r="J15" s="1124"/>
      <c r="K15" s="269">
        <v>24075</v>
      </c>
      <c r="L15" s="270">
        <v>635</v>
      </c>
      <c r="M15" s="271">
        <v>1559</v>
      </c>
      <c r="N15" s="272">
        <v>-59.3</v>
      </c>
    </row>
    <row r="16" spans="1:16">
      <c r="A16" s="250"/>
      <c r="B16" s="246"/>
      <c r="C16" s="246"/>
      <c r="D16" s="246"/>
      <c r="E16" s="246"/>
      <c r="F16" s="246"/>
      <c r="G16" s="1125" t="s">
        <v>490</v>
      </c>
      <c r="H16" s="1126"/>
      <c r="I16" s="1126"/>
      <c r="J16" s="1127"/>
      <c r="K16" s="270">
        <v>-351596</v>
      </c>
      <c r="L16" s="270">
        <v>-9279</v>
      </c>
      <c r="M16" s="271">
        <v>-6577</v>
      </c>
      <c r="N16" s="272">
        <v>41.1</v>
      </c>
    </row>
    <row r="17" spans="1:16">
      <c r="A17" s="250"/>
      <c r="B17" s="246"/>
      <c r="C17" s="246"/>
      <c r="D17" s="246"/>
      <c r="E17" s="246"/>
      <c r="F17" s="246"/>
      <c r="G17" s="1125" t="s">
        <v>171</v>
      </c>
      <c r="H17" s="1126"/>
      <c r="I17" s="1126"/>
      <c r="J17" s="1127"/>
      <c r="K17" s="270">
        <v>3866591</v>
      </c>
      <c r="L17" s="270">
        <v>102045</v>
      </c>
      <c r="M17" s="271">
        <v>83548</v>
      </c>
      <c r="N17" s="272">
        <v>22.1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17" t="s">
        <v>495</v>
      </c>
      <c r="H21" s="1118"/>
      <c r="I21" s="1118"/>
      <c r="J21" s="1119"/>
      <c r="K21" s="282">
        <v>9.0299999999999994</v>
      </c>
      <c r="L21" s="283">
        <v>8.0299999999999994</v>
      </c>
      <c r="M21" s="284">
        <v>1</v>
      </c>
      <c r="N21" s="251"/>
      <c r="O21" s="285"/>
      <c r="P21" s="281"/>
    </row>
    <row r="22" spans="1:16" s="286" customFormat="1">
      <c r="A22" s="281"/>
      <c r="B22" s="251"/>
      <c r="C22" s="251"/>
      <c r="D22" s="251"/>
      <c r="E22" s="251"/>
      <c r="F22" s="251"/>
      <c r="G22" s="1117" t="s">
        <v>496</v>
      </c>
      <c r="H22" s="1118"/>
      <c r="I22" s="1118"/>
      <c r="J22" s="1119"/>
      <c r="K22" s="287">
        <v>97.1</v>
      </c>
      <c r="L22" s="288">
        <v>97.6</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20" t="s">
        <v>477</v>
      </c>
      <c r="L30" s="256"/>
      <c r="M30" s="257" t="s">
        <v>478</v>
      </c>
      <c r="N30" s="258"/>
    </row>
    <row r="31" spans="1:16">
      <c r="A31" s="250"/>
      <c r="B31" s="246"/>
      <c r="C31" s="246"/>
      <c r="D31" s="246"/>
      <c r="E31" s="246"/>
      <c r="F31" s="246"/>
      <c r="G31" s="259"/>
      <c r="H31" s="260"/>
      <c r="I31" s="260"/>
      <c r="J31" s="261"/>
      <c r="K31" s="1121"/>
      <c r="L31" s="262" t="s">
        <v>479</v>
      </c>
      <c r="M31" s="263" t="s">
        <v>480</v>
      </c>
      <c r="N31" s="264" t="s">
        <v>481</v>
      </c>
    </row>
    <row r="32" spans="1:16" ht="27" customHeight="1">
      <c r="A32" s="250"/>
      <c r="B32" s="246"/>
      <c r="C32" s="246"/>
      <c r="D32" s="246"/>
      <c r="E32" s="246"/>
      <c r="F32" s="246"/>
      <c r="G32" s="1133" t="s">
        <v>500</v>
      </c>
      <c r="H32" s="1134"/>
      <c r="I32" s="1134"/>
      <c r="J32" s="1135"/>
      <c r="K32" s="296">
        <v>2131535</v>
      </c>
      <c r="L32" s="296">
        <v>56254</v>
      </c>
      <c r="M32" s="297">
        <v>50382</v>
      </c>
      <c r="N32" s="298">
        <v>11.7</v>
      </c>
    </row>
    <row r="33" spans="1:16" ht="13.5" customHeight="1">
      <c r="A33" s="250"/>
      <c r="B33" s="246"/>
      <c r="C33" s="246"/>
      <c r="D33" s="246"/>
      <c r="E33" s="246"/>
      <c r="F33" s="246"/>
      <c r="G33" s="1133" t="s">
        <v>501</v>
      </c>
      <c r="H33" s="1134"/>
      <c r="I33" s="1134"/>
      <c r="J33" s="1135"/>
      <c r="K33" s="296" t="s">
        <v>486</v>
      </c>
      <c r="L33" s="296" t="s">
        <v>486</v>
      </c>
      <c r="M33" s="297" t="s">
        <v>486</v>
      </c>
      <c r="N33" s="298" t="s">
        <v>486</v>
      </c>
    </row>
    <row r="34" spans="1:16" ht="27" customHeight="1">
      <c r="A34" s="250"/>
      <c r="B34" s="246"/>
      <c r="C34" s="246"/>
      <c r="D34" s="246"/>
      <c r="E34" s="246"/>
      <c r="F34" s="246"/>
      <c r="G34" s="1133" t="s">
        <v>502</v>
      </c>
      <c r="H34" s="1134"/>
      <c r="I34" s="1134"/>
      <c r="J34" s="1135"/>
      <c r="K34" s="296" t="s">
        <v>486</v>
      </c>
      <c r="L34" s="296" t="s">
        <v>486</v>
      </c>
      <c r="M34" s="297">
        <v>67</v>
      </c>
      <c r="N34" s="298" t="s">
        <v>486</v>
      </c>
    </row>
    <row r="35" spans="1:16" ht="27" customHeight="1">
      <c r="A35" s="250"/>
      <c r="B35" s="246"/>
      <c r="C35" s="246"/>
      <c r="D35" s="246"/>
      <c r="E35" s="246"/>
      <c r="F35" s="246"/>
      <c r="G35" s="1133" t="s">
        <v>503</v>
      </c>
      <c r="H35" s="1134"/>
      <c r="I35" s="1134"/>
      <c r="J35" s="1135"/>
      <c r="K35" s="296">
        <v>636305</v>
      </c>
      <c r="L35" s="296">
        <v>16793</v>
      </c>
      <c r="M35" s="297">
        <v>21211</v>
      </c>
      <c r="N35" s="298">
        <v>-20.8</v>
      </c>
    </row>
    <row r="36" spans="1:16" ht="27" customHeight="1">
      <c r="A36" s="250"/>
      <c r="B36" s="246"/>
      <c r="C36" s="246"/>
      <c r="D36" s="246"/>
      <c r="E36" s="246"/>
      <c r="F36" s="246"/>
      <c r="G36" s="1133" t="s">
        <v>504</v>
      </c>
      <c r="H36" s="1134"/>
      <c r="I36" s="1134"/>
      <c r="J36" s="1135"/>
      <c r="K36" s="296">
        <v>153342</v>
      </c>
      <c r="L36" s="296">
        <v>4047</v>
      </c>
      <c r="M36" s="297">
        <v>3327</v>
      </c>
      <c r="N36" s="298">
        <v>21.6</v>
      </c>
    </row>
    <row r="37" spans="1:16" ht="13.5" customHeight="1">
      <c r="A37" s="250"/>
      <c r="B37" s="246"/>
      <c r="C37" s="246"/>
      <c r="D37" s="246"/>
      <c r="E37" s="246"/>
      <c r="F37" s="246"/>
      <c r="G37" s="1133" t="s">
        <v>505</v>
      </c>
      <c r="H37" s="1134"/>
      <c r="I37" s="1134"/>
      <c r="J37" s="1135"/>
      <c r="K37" s="296">
        <v>41712</v>
      </c>
      <c r="L37" s="296">
        <v>1101</v>
      </c>
      <c r="M37" s="297">
        <v>797</v>
      </c>
      <c r="N37" s="298">
        <v>38.1</v>
      </c>
    </row>
    <row r="38" spans="1:16" ht="27" customHeight="1">
      <c r="A38" s="250"/>
      <c r="B38" s="246"/>
      <c r="C38" s="246"/>
      <c r="D38" s="246"/>
      <c r="E38" s="246"/>
      <c r="F38" s="246"/>
      <c r="G38" s="1136" t="s">
        <v>506</v>
      </c>
      <c r="H38" s="1137"/>
      <c r="I38" s="1137"/>
      <c r="J38" s="1138"/>
      <c r="K38" s="299" t="s">
        <v>486</v>
      </c>
      <c r="L38" s="299" t="s">
        <v>486</v>
      </c>
      <c r="M38" s="300">
        <v>3</v>
      </c>
      <c r="N38" s="301" t="s">
        <v>486</v>
      </c>
      <c r="O38" s="295"/>
    </row>
    <row r="39" spans="1:16">
      <c r="A39" s="250"/>
      <c r="B39" s="246"/>
      <c r="C39" s="246"/>
      <c r="D39" s="246"/>
      <c r="E39" s="246"/>
      <c r="F39" s="246"/>
      <c r="G39" s="1136" t="s">
        <v>507</v>
      </c>
      <c r="H39" s="1137"/>
      <c r="I39" s="1137"/>
      <c r="J39" s="1138"/>
      <c r="K39" s="302" t="s">
        <v>486</v>
      </c>
      <c r="L39" s="302" t="s">
        <v>486</v>
      </c>
      <c r="M39" s="303">
        <v>-4757</v>
      </c>
      <c r="N39" s="304" t="s">
        <v>486</v>
      </c>
      <c r="O39" s="295"/>
    </row>
    <row r="40" spans="1:16" ht="27" customHeight="1">
      <c r="A40" s="250"/>
      <c r="B40" s="246"/>
      <c r="C40" s="246"/>
      <c r="D40" s="246"/>
      <c r="E40" s="246"/>
      <c r="F40" s="246"/>
      <c r="G40" s="1133" t="s">
        <v>508</v>
      </c>
      <c r="H40" s="1134"/>
      <c r="I40" s="1134"/>
      <c r="J40" s="1135"/>
      <c r="K40" s="302">
        <v>-1853247</v>
      </c>
      <c r="L40" s="302">
        <v>-48910</v>
      </c>
      <c r="M40" s="303">
        <v>-48278</v>
      </c>
      <c r="N40" s="304">
        <v>1.3</v>
      </c>
      <c r="O40" s="295"/>
    </row>
    <row r="41" spans="1:16">
      <c r="A41" s="250"/>
      <c r="B41" s="246"/>
      <c r="C41" s="246"/>
      <c r="D41" s="246"/>
      <c r="E41" s="246"/>
      <c r="F41" s="246"/>
      <c r="G41" s="1139" t="s">
        <v>282</v>
      </c>
      <c r="H41" s="1140"/>
      <c r="I41" s="1140"/>
      <c r="J41" s="1141"/>
      <c r="K41" s="296">
        <v>1109647</v>
      </c>
      <c r="L41" s="302">
        <v>29285</v>
      </c>
      <c r="M41" s="303">
        <v>22752</v>
      </c>
      <c r="N41" s="304">
        <v>28.7</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28" t="s">
        <v>477</v>
      </c>
      <c r="J49" s="1130" t="s">
        <v>512</v>
      </c>
      <c r="K49" s="1131"/>
      <c r="L49" s="1131"/>
      <c r="M49" s="1131"/>
      <c r="N49" s="1132"/>
    </row>
    <row r="50" spans="1:14">
      <c r="A50" s="250"/>
      <c r="B50" s="246"/>
      <c r="C50" s="246"/>
      <c r="D50" s="246"/>
      <c r="E50" s="246"/>
      <c r="F50" s="246"/>
      <c r="G50" s="314"/>
      <c r="H50" s="315"/>
      <c r="I50" s="1129"/>
      <c r="J50" s="316" t="s">
        <v>513</v>
      </c>
      <c r="K50" s="317" t="s">
        <v>514</v>
      </c>
      <c r="L50" s="318" t="s">
        <v>515</v>
      </c>
      <c r="M50" s="319" t="s">
        <v>516</v>
      </c>
      <c r="N50" s="320" t="s">
        <v>517</v>
      </c>
    </row>
    <row r="51" spans="1:14">
      <c r="A51" s="250"/>
      <c r="B51" s="246"/>
      <c r="C51" s="246"/>
      <c r="D51" s="246"/>
      <c r="E51" s="246"/>
      <c r="F51" s="246"/>
      <c r="G51" s="312" t="s">
        <v>518</v>
      </c>
      <c r="H51" s="313"/>
      <c r="I51" s="321">
        <v>2847523</v>
      </c>
      <c r="J51" s="322">
        <v>72795</v>
      </c>
      <c r="K51" s="323">
        <v>122.1</v>
      </c>
      <c r="L51" s="324">
        <v>75709</v>
      </c>
      <c r="M51" s="325">
        <v>12.7</v>
      </c>
      <c r="N51" s="326">
        <v>109.4</v>
      </c>
    </row>
    <row r="52" spans="1:14">
      <c r="A52" s="250"/>
      <c r="B52" s="246"/>
      <c r="C52" s="246"/>
      <c r="D52" s="246"/>
      <c r="E52" s="246"/>
      <c r="F52" s="246"/>
      <c r="G52" s="327"/>
      <c r="H52" s="328" t="s">
        <v>519</v>
      </c>
      <c r="I52" s="329">
        <v>355707</v>
      </c>
      <c r="J52" s="330">
        <v>9093</v>
      </c>
      <c r="K52" s="331">
        <v>-44.2</v>
      </c>
      <c r="L52" s="332">
        <v>35212</v>
      </c>
      <c r="M52" s="333">
        <v>0</v>
      </c>
      <c r="N52" s="334">
        <v>-44.2</v>
      </c>
    </row>
    <row r="53" spans="1:14">
      <c r="A53" s="250"/>
      <c r="B53" s="246"/>
      <c r="C53" s="246"/>
      <c r="D53" s="246"/>
      <c r="E53" s="246"/>
      <c r="F53" s="246"/>
      <c r="G53" s="312" t="s">
        <v>520</v>
      </c>
      <c r="H53" s="313"/>
      <c r="I53" s="321">
        <v>10497613</v>
      </c>
      <c r="J53" s="322">
        <v>268248</v>
      </c>
      <c r="K53" s="323">
        <v>268.5</v>
      </c>
      <c r="L53" s="324">
        <v>90961</v>
      </c>
      <c r="M53" s="325">
        <v>20.100000000000001</v>
      </c>
      <c r="N53" s="326">
        <v>248.4</v>
      </c>
    </row>
    <row r="54" spans="1:14">
      <c r="A54" s="250"/>
      <c r="B54" s="246"/>
      <c r="C54" s="246"/>
      <c r="D54" s="246"/>
      <c r="E54" s="246"/>
      <c r="F54" s="246"/>
      <c r="G54" s="327"/>
      <c r="H54" s="328" t="s">
        <v>519</v>
      </c>
      <c r="I54" s="329">
        <v>1242230</v>
      </c>
      <c r="J54" s="330">
        <v>31743</v>
      </c>
      <c r="K54" s="331">
        <v>249.1</v>
      </c>
      <c r="L54" s="332">
        <v>37720</v>
      </c>
      <c r="M54" s="333">
        <v>7.1</v>
      </c>
      <c r="N54" s="334">
        <v>242</v>
      </c>
    </row>
    <row r="55" spans="1:14">
      <c r="A55" s="250"/>
      <c r="B55" s="246"/>
      <c r="C55" s="246"/>
      <c r="D55" s="246"/>
      <c r="E55" s="246"/>
      <c r="F55" s="246"/>
      <c r="G55" s="312" t="s">
        <v>521</v>
      </c>
      <c r="H55" s="313"/>
      <c r="I55" s="321">
        <v>17914014</v>
      </c>
      <c r="J55" s="322">
        <v>460562</v>
      </c>
      <c r="K55" s="323">
        <v>71.7</v>
      </c>
      <c r="L55" s="324">
        <v>106614</v>
      </c>
      <c r="M55" s="325">
        <v>17.2</v>
      </c>
      <c r="N55" s="326">
        <v>54.5</v>
      </c>
    </row>
    <row r="56" spans="1:14">
      <c r="A56" s="250"/>
      <c r="B56" s="246"/>
      <c r="C56" s="246"/>
      <c r="D56" s="246"/>
      <c r="E56" s="246"/>
      <c r="F56" s="246"/>
      <c r="G56" s="327"/>
      <c r="H56" s="328" t="s">
        <v>519</v>
      </c>
      <c r="I56" s="329">
        <v>650497</v>
      </c>
      <c r="J56" s="330">
        <v>16724</v>
      </c>
      <c r="K56" s="331">
        <v>-47.3</v>
      </c>
      <c r="L56" s="332">
        <v>45545</v>
      </c>
      <c r="M56" s="333">
        <v>20.7</v>
      </c>
      <c r="N56" s="334">
        <v>-68</v>
      </c>
    </row>
    <row r="57" spans="1:14">
      <c r="A57" s="250"/>
      <c r="B57" s="246"/>
      <c r="C57" s="246"/>
      <c r="D57" s="246"/>
      <c r="E57" s="246"/>
      <c r="F57" s="246"/>
      <c r="G57" s="312" t="s">
        <v>522</v>
      </c>
      <c r="H57" s="313"/>
      <c r="I57" s="321">
        <v>18118071</v>
      </c>
      <c r="J57" s="322">
        <v>471567</v>
      </c>
      <c r="K57" s="323">
        <v>2.4</v>
      </c>
      <c r="L57" s="324">
        <v>85459</v>
      </c>
      <c r="M57" s="325">
        <v>-19.8</v>
      </c>
      <c r="N57" s="326">
        <v>22.2</v>
      </c>
    </row>
    <row r="58" spans="1:14">
      <c r="A58" s="250"/>
      <c r="B58" s="246"/>
      <c r="C58" s="246"/>
      <c r="D58" s="246"/>
      <c r="E58" s="246"/>
      <c r="F58" s="246"/>
      <c r="G58" s="327"/>
      <c r="H58" s="328" t="s">
        <v>519</v>
      </c>
      <c r="I58" s="329">
        <v>844933</v>
      </c>
      <c r="J58" s="330">
        <v>21991</v>
      </c>
      <c r="K58" s="331">
        <v>31.5</v>
      </c>
      <c r="L58" s="332">
        <v>44378</v>
      </c>
      <c r="M58" s="333">
        <v>-2.6</v>
      </c>
      <c r="N58" s="334">
        <v>34.1</v>
      </c>
    </row>
    <row r="59" spans="1:14">
      <c r="A59" s="250"/>
      <c r="B59" s="246"/>
      <c r="C59" s="246"/>
      <c r="D59" s="246"/>
      <c r="E59" s="246"/>
      <c r="F59" s="246"/>
      <c r="G59" s="312" t="s">
        <v>523</v>
      </c>
      <c r="H59" s="313"/>
      <c r="I59" s="321">
        <v>19375117</v>
      </c>
      <c r="J59" s="322">
        <v>511338</v>
      </c>
      <c r="K59" s="323">
        <v>8.4</v>
      </c>
      <c r="L59" s="324">
        <v>65876</v>
      </c>
      <c r="M59" s="325">
        <v>-22.9</v>
      </c>
      <c r="N59" s="326">
        <v>31.3</v>
      </c>
    </row>
    <row r="60" spans="1:14">
      <c r="A60" s="250"/>
      <c r="B60" s="246"/>
      <c r="C60" s="246"/>
      <c r="D60" s="246"/>
      <c r="E60" s="246"/>
      <c r="F60" s="246"/>
      <c r="G60" s="327"/>
      <c r="H60" s="328" t="s">
        <v>519</v>
      </c>
      <c r="I60" s="335">
        <v>2793371</v>
      </c>
      <c r="J60" s="330">
        <v>73721</v>
      </c>
      <c r="K60" s="331">
        <v>235.2</v>
      </c>
      <c r="L60" s="332">
        <v>36484</v>
      </c>
      <c r="M60" s="333">
        <v>-17.8</v>
      </c>
      <c r="N60" s="334">
        <v>253</v>
      </c>
    </row>
    <row r="61" spans="1:14">
      <c r="A61" s="250"/>
      <c r="B61" s="246"/>
      <c r="C61" s="246"/>
      <c r="D61" s="246"/>
      <c r="E61" s="246"/>
      <c r="F61" s="246"/>
      <c r="G61" s="312" t="s">
        <v>524</v>
      </c>
      <c r="H61" s="336"/>
      <c r="I61" s="337">
        <v>13750468</v>
      </c>
      <c r="J61" s="338">
        <v>356902</v>
      </c>
      <c r="K61" s="339">
        <v>94.6</v>
      </c>
      <c r="L61" s="340">
        <v>84924</v>
      </c>
      <c r="M61" s="341">
        <v>1.5</v>
      </c>
      <c r="N61" s="326">
        <v>93.1</v>
      </c>
    </row>
    <row r="62" spans="1:14">
      <c r="A62" s="250"/>
      <c r="B62" s="246"/>
      <c r="C62" s="246"/>
      <c r="D62" s="246"/>
      <c r="E62" s="246"/>
      <c r="F62" s="246"/>
      <c r="G62" s="327"/>
      <c r="H62" s="328" t="s">
        <v>519</v>
      </c>
      <c r="I62" s="329">
        <v>1177348</v>
      </c>
      <c r="J62" s="330">
        <v>30654</v>
      </c>
      <c r="K62" s="331">
        <v>84.9</v>
      </c>
      <c r="L62" s="332">
        <v>39868</v>
      </c>
      <c r="M62" s="333">
        <v>1.5</v>
      </c>
      <c r="N62" s="334">
        <v>83.4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2" t="s">
        <v>3</v>
      </c>
      <c r="D47" s="1142"/>
      <c r="E47" s="1143"/>
      <c r="F47" s="11">
        <v>76.75</v>
      </c>
      <c r="G47" s="12">
        <v>63.28</v>
      </c>
      <c r="H47" s="12">
        <v>76.53</v>
      </c>
      <c r="I47" s="12">
        <v>45.65</v>
      </c>
      <c r="J47" s="13">
        <v>47.06</v>
      </c>
    </row>
    <row r="48" spans="2:10" ht="57.75" customHeight="1">
      <c r="B48" s="14"/>
      <c r="C48" s="1144" t="s">
        <v>4</v>
      </c>
      <c r="D48" s="1144"/>
      <c r="E48" s="1145"/>
      <c r="F48" s="15">
        <v>16.989999999999998</v>
      </c>
      <c r="G48" s="16">
        <v>34.700000000000003</v>
      </c>
      <c r="H48" s="16">
        <v>33.29</v>
      </c>
      <c r="I48" s="16">
        <v>26.76</v>
      </c>
      <c r="J48" s="17">
        <v>23.11</v>
      </c>
    </row>
    <row r="49" spans="2:10" ht="57.75" customHeight="1" thickBot="1">
      <c r="B49" s="18"/>
      <c r="C49" s="1146" t="s">
        <v>5</v>
      </c>
      <c r="D49" s="1146"/>
      <c r="E49" s="1147"/>
      <c r="F49" s="19">
        <v>55.49</v>
      </c>
      <c r="G49" s="20">
        <v>5.46</v>
      </c>
      <c r="H49" s="20">
        <v>11.98</v>
      </c>
      <c r="I49" s="20" t="s">
        <v>531</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4" t="s">
        <v>533</v>
      </c>
      <c r="D34" s="1154"/>
      <c r="E34" s="1155"/>
      <c r="F34" s="32">
        <v>16.989999999999998</v>
      </c>
      <c r="G34" s="33">
        <v>34.700000000000003</v>
      </c>
      <c r="H34" s="33">
        <v>33.28</v>
      </c>
      <c r="I34" s="33">
        <v>26.75</v>
      </c>
      <c r="J34" s="34">
        <v>23.11</v>
      </c>
      <c r="K34" s="22"/>
      <c r="L34" s="22"/>
      <c r="M34" s="22"/>
      <c r="N34" s="22"/>
      <c r="O34" s="22"/>
      <c r="P34" s="22"/>
    </row>
    <row r="35" spans="1:16" ht="39" customHeight="1">
      <c r="A35" s="22"/>
      <c r="B35" s="35"/>
      <c r="C35" s="1148" t="s">
        <v>534</v>
      </c>
      <c r="D35" s="1149"/>
      <c r="E35" s="1150"/>
      <c r="F35" s="36">
        <v>11.01</v>
      </c>
      <c r="G35" s="37">
        <v>11.37</v>
      </c>
      <c r="H35" s="37">
        <v>12.31</v>
      </c>
      <c r="I35" s="37">
        <v>12.98</v>
      </c>
      <c r="J35" s="38">
        <v>14.31</v>
      </c>
      <c r="K35" s="22"/>
      <c r="L35" s="22"/>
      <c r="M35" s="22"/>
      <c r="N35" s="22"/>
      <c r="O35" s="22"/>
      <c r="P35" s="22"/>
    </row>
    <row r="36" spans="1:16" ht="39" customHeight="1">
      <c r="A36" s="22"/>
      <c r="B36" s="35"/>
      <c r="C36" s="1148" t="s">
        <v>535</v>
      </c>
      <c r="D36" s="1149"/>
      <c r="E36" s="1150"/>
      <c r="F36" s="36">
        <v>0.63</v>
      </c>
      <c r="G36" s="37" t="s">
        <v>536</v>
      </c>
      <c r="H36" s="37">
        <v>0.43</v>
      </c>
      <c r="I36" s="37">
        <v>0.2</v>
      </c>
      <c r="J36" s="38">
        <v>0.95</v>
      </c>
      <c r="K36" s="22"/>
      <c r="L36" s="22"/>
      <c r="M36" s="22"/>
      <c r="N36" s="22"/>
      <c r="O36" s="22"/>
      <c r="P36" s="22"/>
    </row>
    <row r="37" spans="1:16" ht="39" customHeight="1">
      <c r="A37" s="22"/>
      <c r="B37" s="35"/>
      <c r="C37" s="1148" t="s">
        <v>537</v>
      </c>
      <c r="D37" s="1149"/>
      <c r="E37" s="1150"/>
      <c r="F37" s="36">
        <v>2.95</v>
      </c>
      <c r="G37" s="37">
        <v>2.25</v>
      </c>
      <c r="H37" s="37">
        <v>0.47</v>
      </c>
      <c r="I37" s="37">
        <v>0.74</v>
      </c>
      <c r="J37" s="38">
        <v>0.89</v>
      </c>
      <c r="K37" s="22"/>
      <c r="L37" s="22"/>
      <c r="M37" s="22"/>
      <c r="N37" s="22"/>
      <c r="O37" s="22"/>
      <c r="P37" s="22"/>
    </row>
    <row r="38" spans="1:16" ht="39" customHeight="1">
      <c r="A38" s="22"/>
      <c r="B38" s="35"/>
      <c r="C38" s="1148" t="s">
        <v>538</v>
      </c>
      <c r="D38" s="1149"/>
      <c r="E38" s="1150"/>
      <c r="F38" s="36">
        <v>0.9</v>
      </c>
      <c r="G38" s="37">
        <v>0.61</v>
      </c>
      <c r="H38" s="37">
        <v>2.64</v>
      </c>
      <c r="I38" s="37">
        <v>0.19</v>
      </c>
      <c r="J38" s="38">
        <v>0.19</v>
      </c>
      <c r="K38" s="22"/>
      <c r="L38" s="22"/>
      <c r="M38" s="22"/>
      <c r="N38" s="22"/>
      <c r="O38" s="22"/>
      <c r="P38" s="22"/>
    </row>
    <row r="39" spans="1:16" ht="39" customHeight="1">
      <c r="A39" s="22"/>
      <c r="B39" s="35"/>
      <c r="C39" s="1148" t="s">
        <v>539</v>
      </c>
      <c r="D39" s="1149"/>
      <c r="E39" s="1150"/>
      <c r="F39" s="36">
        <v>0.65</v>
      </c>
      <c r="G39" s="37">
        <v>0.12</v>
      </c>
      <c r="H39" s="37">
        <v>0.04</v>
      </c>
      <c r="I39" s="37">
        <v>0.05</v>
      </c>
      <c r="J39" s="38">
        <v>0.18</v>
      </c>
      <c r="K39" s="22"/>
      <c r="L39" s="22"/>
      <c r="M39" s="22"/>
      <c r="N39" s="22"/>
      <c r="O39" s="22"/>
      <c r="P39" s="22"/>
    </row>
    <row r="40" spans="1:16" ht="39" customHeight="1">
      <c r="A40" s="22"/>
      <c r="B40" s="35"/>
      <c r="C40" s="1148" t="s">
        <v>540</v>
      </c>
      <c r="D40" s="1149"/>
      <c r="E40" s="1150"/>
      <c r="F40" s="36">
        <v>0.03</v>
      </c>
      <c r="G40" s="37">
        <v>0.03</v>
      </c>
      <c r="H40" s="37">
        <v>0.05</v>
      </c>
      <c r="I40" s="37">
        <v>0.06</v>
      </c>
      <c r="J40" s="38">
        <v>0.08</v>
      </c>
      <c r="K40" s="22"/>
      <c r="L40" s="22"/>
      <c r="M40" s="22"/>
      <c r="N40" s="22"/>
      <c r="O40" s="22"/>
      <c r="P40" s="22"/>
    </row>
    <row r="41" spans="1:16" ht="39" customHeight="1">
      <c r="A41" s="22"/>
      <c r="B41" s="35"/>
      <c r="C41" s="1148" t="s">
        <v>541</v>
      </c>
      <c r="D41" s="1149"/>
      <c r="E41" s="1150"/>
      <c r="F41" s="36">
        <v>0.04</v>
      </c>
      <c r="G41" s="37">
        <v>0.03</v>
      </c>
      <c r="H41" s="37">
        <v>0.04</v>
      </c>
      <c r="I41" s="37">
        <v>0.06</v>
      </c>
      <c r="J41" s="38">
        <v>0.04</v>
      </c>
      <c r="K41" s="22"/>
      <c r="L41" s="22"/>
      <c r="M41" s="22"/>
      <c r="N41" s="22"/>
      <c r="O41" s="22"/>
      <c r="P41" s="22"/>
    </row>
    <row r="42" spans="1:16" ht="39" customHeight="1">
      <c r="A42" s="22"/>
      <c r="B42" s="39"/>
      <c r="C42" s="1148" t="s">
        <v>542</v>
      </c>
      <c r="D42" s="1149"/>
      <c r="E42" s="1150"/>
      <c r="F42" s="36" t="s">
        <v>486</v>
      </c>
      <c r="G42" s="37" t="s">
        <v>486</v>
      </c>
      <c r="H42" s="37" t="s">
        <v>486</v>
      </c>
      <c r="I42" s="37" t="s">
        <v>486</v>
      </c>
      <c r="J42" s="38" t="s">
        <v>486</v>
      </c>
      <c r="K42" s="22"/>
      <c r="L42" s="22"/>
      <c r="M42" s="22"/>
      <c r="N42" s="22"/>
      <c r="O42" s="22"/>
      <c r="P42" s="22"/>
    </row>
    <row r="43" spans="1:16" ht="39" customHeight="1" thickBot="1">
      <c r="A43" s="22"/>
      <c r="B43" s="40"/>
      <c r="C43" s="1151" t="s">
        <v>543</v>
      </c>
      <c r="D43" s="1152"/>
      <c r="E43" s="1153"/>
      <c r="F43" s="41">
        <v>4.6399999999999997</v>
      </c>
      <c r="G43" s="42">
        <v>0.28000000000000003</v>
      </c>
      <c r="H43" s="42">
        <v>2.04</v>
      </c>
      <c r="I43" s="42">
        <v>0.1</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4" t="s">
        <v>11</v>
      </c>
      <c r="C45" s="1165"/>
      <c r="D45" s="58"/>
      <c r="E45" s="1170" t="s">
        <v>12</v>
      </c>
      <c r="F45" s="1170"/>
      <c r="G45" s="1170"/>
      <c r="H45" s="1170"/>
      <c r="I45" s="1170"/>
      <c r="J45" s="1171"/>
      <c r="K45" s="59">
        <v>2147</v>
      </c>
      <c r="L45" s="60">
        <v>2145</v>
      </c>
      <c r="M45" s="60">
        <v>2218</v>
      </c>
      <c r="N45" s="60">
        <v>2129</v>
      </c>
      <c r="O45" s="61">
        <v>2132</v>
      </c>
      <c r="P45" s="48"/>
      <c r="Q45" s="48"/>
      <c r="R45" s="48"/>
      <c r="S45" s="48"/>
      <c r="T45" s="48"/>
      <c r="U45" s="48"/>
    </row>
    <row r="46" spans="1:21" ht="30.75" customHeight="1">
      <c r="A46" s="48"/>
      <c r="B46" s="1166"/>
      <c r="C46" s="1167"/>
      <c r="D46" s="62"/>
      <c r="E46" s="1158" t="s">
        <v>13</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c r="A47" s="48"/>
      <c r="B47" s="1166"/>
      <c r="C47" s="1167"/>
      <c r="D47" s="62"/>
      <c r="E47" s="1158" t="s">
        <v>14</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c r="A48" s="48"/>
      <c r="B48" s="1166"/>
      <c r="C48" s="1167"/>
      <c r="D48" s="62"/>
      <c r="E48" s="1158" t="s">
        <v>15</v>
      </c>
      <c r="F48" s="1158"/>
      <c r="G48" s="1158"/>
      <c r="H48" s="1158"/>
      <c r="I48" s="1158"/>
      <c r="J48" s="1159"/>
      <c r="K48" s="63">
        <v>562</v>
      </c>
      <c r="L48" s="64">
        <v>827</v>
      </c>
      <c r="M48" s="64">
        <v>620</v>
      </c>
      <c r="N48" s="64">
        <v>321</v>
      </c>
      <c r="O48" s="65">
        <v>636</v>
      </c>
      <c r="P48" s="48"/>
      <c r="Q48" s="48"/>
      <c r="R48" s="48"/>
      <c r="S48" s="48"/>
      <c r="T48" s="48"/>
      <c r="U48" s="48"/>
    </row>
    <row r="49" spans="1:21" ht="30.75" customHeight="1">
      <c r="A49" s="48"/>
      <c r="B49" s="1166"/>
      <c r="C49" s="1167"/>
      <c r="D49" s="62"/>
      <c r="E49" s="1158" t="s">
        <v>16</v>
      </c>
      <c r="F49" s="1158"/>
      <c r="G49" s="1158"/>
      <c r="H49" s="1158"/>
      <c r="I49" s="1158"/>
      <c r="J49" s="1159"/>
      <c r="K49" s="63">
        <v>56</v>
      </c>
      <c r="L49" s="64">
        <v>81</v>
      </c>
      <c r="M49" s="64">
        <v>150</v>
      </c>
      <c r="N49" s="64">
        <v>157</v>
      </c>
      <c r="O49" s="65">
        <v>153</v>
      </c>
      <c r="P49" s="48"/>
      <c r="Q49" s="48"/>
      <c r="R49" s="48"/>
      <c r="S49" s="48"/>
      <c r="T49" s="48"/>
      <c r="U49" s="48"/>
    </row>
    <row r="50" spans="1:21" ht="30.75" customHeight="1">
      <c r="A50" s="48"/>
      <c r="B50" s="1166"/>
      <c r="C50" s="1167"/>
      <c r="D50" s="62"/>
      <c r="E50" s="1158" t="s">
        <v>17</v>
      </c>
      <c r="F50" s="1158"/>
      <c r="G50" s="1158"/>
      <c r="H50" s="1158"/>
      <c r="I50" s="1158"/>
      <c r="J50" s="1159"/>
      <c r="K50" s="63">
        <v>70</v>
      </c>
      <c r="L50" s="64">
        <v>61</v>
      </c>
      <c r="M50" s="64">
        <v>44</v>
      </c>
      <c r="N50" s="64">
        <v>65</v>
      </c>
      <c r="O50" s="65">
        <v>42</v>
      </c>
      <c r="P50" s="48"/>
      <c r="Q50" s="48"/>
      <c r="R50" s="48"/>
      <c r="S50" s="48"/>
      <c r="T50" s="48"/>
      <c r="U50" s="48"/>
    </row>
    <row r="51" spans="1:21" ht="30.75" customHeight="1">
      <c r="A51" s="48"/>
      <c r="B51" s="1168"/>
      <c r="C51" s="1169"/>
      <c r="D51" s="66"/>
      <c r="E51" s="1158" t="s">
        <v>18</v>
      </c>
      <c r="F51" s="1158"/>
      <c r="G51" s="1158"/>
      <c r="H51" s="1158"/>
      <c r="I51" s="1158"/>
      <c r="J51" s="1159"/>
      <c r="K51" s="63" t="s">
        <v>486</v>
      </c>
      <c r="L51" s="64" t="s">
        <v>486</v>
      </c>
      <c r="M51" s="64" t="s">
        <v>486</v>
      </c>
      <c r="N51" s="64" t="s">
        <v>486</v>
      </c>
      <c r="O51" s="65" t="s">
        <v>486</v>
      </c>
      <c r="P51" s="48"/>
      <c r="Q51" s="48"/>
      <c r="R51" s="48"/>
      <c r="S51" s="48"/>
      <c r="T51" s="48"/>
      <c r="U51" s="48"/>
    </row>
    <row r="52" spans="1:21" ht="30.75" customHeight="1">
      <c r="A52" s="48"/>
      <c r="B52" s="1156" t="s">
        <v>19</v>
      </c>
      <c r="C52" s="1157"/>
      <c r="D52" s="66"/>
      <c r="E52" s="1158" t="s">
        <v>20</v>
      </c>
      <c r="F52" s="1158"/>
      <c r="G52" s="1158"/>
      <c r="H52" s="1158"/>
      <c r="I52" s="1158"/>
      <c r="J52" s="1159"/>
      <c r="K52" s="63">
        <v>1819</v>
      </c>
      <c r="L52" s="64">
        <v>1888</v>
      </c>
      <c r="M52" s="64">
        <v>1970</v>
      </c>
      <c r="N52" s="64">
        <v>1904</v>
      </c>
      <c r="O52" s="65">
        <v>1854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1016</v>
      </c>
      <c r="L53" s="69">
        <v>1226</v>
      </c>
      <c r="M53" s="69">
        <v>1062</v>
      </c>
      <c r="N53" s="69">
        <v>768</v>
      </c>
      <c r="O53" s="70">
        <v>1109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72" t="s">
        <v>24</v>
      </c>
      <c r="C41" s="1173"/>
      <c r="D41" s="81"/>
      <c r="E41" s="1178" t="s">
        <v>25</v>
      </c>
      <c r="F41" s="1178"/>
      <c r="G41" s="1178"/>
      <c r="H41" s="1179"/>
      <c r="I41" s="82">
        <v>21220</v>
      </c>
      <c r="J41" s="83">
        <v>21053</v>
      </c>
      <c r="K41" s="83">
        <v>20599</v>
      </c>
      <c r="L41" s="83">
        <v>21499</v>
      </c>
      <c r="M41" s="84">
        <v>23556</v>
      </c>
    </row>
    <row r="42" spans="2:13" ht="27.75" customHeight="1">
      <c r="B42" s="1174"/>
      <c r="C42" s="1175"/>
      <c r="D42" s="85"/>
      <c r="E42" s="1180" t="s">
        <v>26</v>
      </c>
      <c r="F42" s="1180"/>
      <c r="G42" s="1180"/>
      <c r="H42" s="1181"/>
      <c r="I42" s="86">
        <v>10</v>
      </c>
      <c r="J42" s="87">
        <v>7</v>
      </c>
      <c r="K42" s="87">
        <v>50</v>
      </c>
      <c r="L42" s="87">
        <v>3</v>
      </c>
      <c r="M42" s="88">
        <v>1</v>
      </c>
    </row>
    <row r="43" spans="2:13" ht="27.75" customHeight="1">
      <c r="B43" s="1174"/>
      <c r="C43" s="1175"/>
      <c r="D43" s="85"/>
      <c r="E43" s="1180" t="s">
        <v>27</v>
      </c>
      <c r="F43" s="1180"/>
      <c r="G43" s="1180"/>
      <c r="H43" s="1181"/>
      <c r="I43" s="86">
        <v>6607</v>
      </c>
      <c r="J43" s="87">
        <v>5492</v>
      </c>
      <c r="K43" s="87">
        <v>8618</v>
      </c>
      <c r="L43" s="87">
        <v>10021</v>
      </c>
      <c r="M43" s="88">
        <v>12344</v>
      </c>
    </row>
    <row r="44" spans="2:13" ht="27.75" customHeight="1">
      <c r="B44" s="1174"/>
      <c r="C44" s="1175"/>
      <c r="D44" s="85"/>
      <c r="E44" s="1180" t="s">
        <v>28</v>
      </c>
      <c r="F44" s="1180"/>
      <c r="G44" s="1180"/>
      <c r="H44" s="1181"/>
      <c r="I44" s="86">
        <v>1554</v>
      </c>
      <c r="J44" s="87">
        <v>1492</v>
      </c>
      <c r="K44" s="87">
        <v>1425</v>
      </c>
      <c r="L44" s="87">
        <v>1286</v>
      </c>
      <c r="M44" s="88">
        <v>1186</v>
      </c>
    </row>
    <row r="45" spans="2:13" ht="27.75" customHeight="1">
      <c r="B45" s="1174"/>
      <c r="C45" s="1175"/>
      <c r="D45" s="85"/>
      <c r="E45" s="1180" t="s">
        <v>29</v>
      </c>
      <c r="F45" s="1180"/>
      <c r="G45" s="1180"/>
      <c r="H45" s="1181"/>
      <c r="I45" s="86">
        <v>4784</v>
      </c>
      <c r="J45" s="87">
        <v>4600</v>
      </c>
      <c r="K45" s="87">
        <v>4243</v>
      </c>
      <c r="L45" s="87">
        <v>4113</v>
      </c>
      <c r="M45" s="88">
        <v>4008</v>
      </c>
    </row>
    <row r="46" spans="2:13" ht="27.75" customHeight="1">
      <c r="B46" s="1174"/>
      <c r="C46" s="1175"/>
      <c r="D46" s="89"/>
      <c r="E46" s="1180" t="s">
        <v>30</v>
      </c>
      <c r="F46" s="1180"/>
      <c r="G46" s="1180"/>
      <c r="H46" s="1181"/>
      <c r="I46" s="86" t="s">
        <v>486</v>
      </c>
      <c r="J46" s="87" t="s">
        <v>486</v>
      </c>
      <c r="K46" s="87" t="s">
        <v>486</v>
      </c>
      <c r="L46" s="87" t="s">
        <v>486</v>
      </c>
      <c r="M46" s="88" t="s">
        <v>486</v>
      </c>
    </row>
    <row r="47" spans="2:13" ht="27.75" customHeight="1">
      <c r="B47" s="1174"/>
      <c r="C47" s="1175"/>
      <c r="D47" s="90"/>
      <c r="E47" s="1182" t="s">
        <v>31</v>
      </c>
      <c r="F47" s="1183"/>
      <c r="G47" s="1183"/>
      <c r="H47" s="1184"/>
      <c r="I47" s="86" t="s">
        <v>486</v>
      </c>
      <c r="J47" s="87" t="s">
        <v>486</v>
      </c>
      <c r="K47" s="87" t="s">
        <v>486</v>
      </c>
      <c r="L47" s="87" t="s">
        <v>486</v>
      </c>
      <c r="M47" s="88" t="s">
        <v>486</v>
      </c>
    </row>
    <row r="48" spans="2:13" ht="27.75" customHeight="1">
      <c r="B48" s="1174"/>
      <c r="C48" s="1175"/>
      <c r="D48" s="85"/>
      <c r="E48" s="1180" t="s">
        <v>32</v>
      </c>
      <c r="F48" s="1180"/>
      <c r="G48" s="1180"/>
      <c r="H48" s="1181"/>
      <c r="I48" s="86" t="s">
        <v>486</v>
      </c>
      <c r="J48" s="87" t="s">
        <v>486</v>
      </c>
      <c r="K48" s="87" t="s">
        <v>486</v>
      </c>
      <c r="L48" s="87" t="s">
        <v>486</v>
      </c>
      <c r="M48" s="88" t="s">
        <v>486</v>
      </c>
    </row>
    <row r="49" spans="2:13" ht="27.75" customHeight="1">
      <c r="B49" s="1176"/>
      <c r="C49" s="1177"/>
      <c r="D49" s="85"/>
      <c r="E49" s="1180" t="s">
        <v>33</v>
      </c>
      <c r="F49" s="1180"/>
      <c r="G49" s="1180"/>
      <c r="H49" s="1181"/>
      <c r="I49" s="86" t="s">
        <v>486</v>
      </c>
      <c r="J49" s="87" t="s">
        <v>486</v>
      </c>
      <c r="K49" s="87" t="s">
        <v>486</v>
      </c>
      <c r="L49" s="87" t="s">
        <v>486</v>
      </c>
      <c r="M49" s="88" t="s">
        <v>486</v>
      </c>
    </row>
    <row r="50" spans="2:13" ht="27.75" customHeight="1">
      <c r="B50" s="1185" t="s">
        <v>34</v>
      </c>
      <c r="C50" s="1186"/>
      <c r="D50" s="91"/>
      <c r="E50" s="1180" t="s">
        <v>35</v>
      </c>
      <c r="F50" s="1180"/>
      <c r="G50" s="1180"/>
      <c r="H50" s="1181"/>
      <c r="I50" s="86">
        <v>12445</v>
      </c>
      <c r="J50" s="87">
        <v>10735</v>
      </c>
      <c r="K50" s="87">
        <v>12456</v>
      </c>
      <c r="L50" s="87">
        <v>9090</v>
      </c>
      <c r="M50" s="88">
        <v>9512</v>
      </c>
    </row>
    <row r="51" spans="2:13" ht="27.75" customHeight="1">
      <c r="B51" s="1174"/>
      <c r="C51" s="1175"/>
      <c r="D51" s="85"/>
      <c r="E51" s="1180" t="s">
        <v>36</v>
      </c>
      <c r="F51" s="1180"/>
      <c r="G51" s="1180"/>
      <c r="H51" s="1181"/>
      <c r="I51" s="86" t="s">
        <v>486</v>
      </c>
      <c r="J51" s="87" t="s">
        <v>486</v>
      </c>
      <c r="K51" s="87" t="s">
        <v>486</v>
      </c>
      <c r="L51" s="87" t="s">
        <v>486</v>
      </c>
      <c r="M51" s="88" t="s">
        <v>486</v>
      </c>
    </row>
    <row r="52" spans="2:13" ht="27.75" customHeight="1">
      <c r="B52" s="1176"/>
      <c r="C52" s="1177"/>
      <c r="D52" s="85"/>
      <c r="E52" s="1180" t="s">
        <v>37</v>
      </c>
      <c r="F52" s="1180"/>
      <c r="G52" s="1180"/>
      <c r="H52" s="1181"/>
      <c r="I52" s="86">
        <v>21286</v>
      </c>
      <c r="J52" s="87">
        <v>20676</v>
      </c>
      <c r="K52" s="87">
        <v>20225</v>
      </c>
      <c r="L52" s="87">
        <v>20070</v>
      </c>
      <c r="M52" s="88">
        <v>21291</v>
      </c>
    </row>
    <row r="53" spans="2:13" ht="27.75" customHeight="1" thickBot="1">
      <c r="B53" s="1187" t="s">
        <v>21</v>
      </c>
      <c r="C53" s="1188"/>
      <c r="D53" s="92"/>
      <c r="E53" s="1189" t="s">
        <v>38</v>
      </c>
      <c r="F53" s="1189"/>
      <c r="G53" s="1189"/>
      <c r="H53" s="1190"/>
      <c r="I53" s="93">
        <v>443</v>
      </c>
      <c r="J53" s="94">
        <v>1232</v>
      </c>
      <c r="K53" s="94">
        <v>2253</v>
      </c>
      <c r="L53" s="94">
        <v>7761</v>
      </c>
      <c r="M53" s="95">
        <v>10292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72795</v>
      </c>
      <c r="E3" s="118"/>
      <c r="F3" s="119">
        <v>75709</v>
      </c>
      <c r="G3" s="120"/>
      <c r="H3" s="121"/>
    </row>
    <row r="4" spans="1:8">
      <c r="A4" s="122"/>
      <c r="B4" s="123"/>
      <c r="C4" s="124"/>
      <c r="D4" s="125">
        <v>9093</v>
      </c>
      <c r="E4" s="126"/>
      <c r="F4" s="127">
        <v>35212</v>
      </c>
      <c r="G4" s="128"/>
      <c r="H4" s="129"/>
    </row>
    <row r="5" spans="1:8">
      <c r="A5" s="110" t="s">
        <v>520</v>
      </c>
      <c r="B5" s="115"/>
      <c r="C5" s="116"/>
      <c r="D5" s="117">
        <v>268248</v>
      </c>
      <c r="E5" s="118"/>
      <c r="F5" s="119">
        <v>90961</v>
      </c>
      <c r="G5" s="120"/>
      <c r="H5" s="121"/>
    </row>
    <row r="6" spans="1:8">
      <c r="A6" s="122"/>
      <c r="B6" s="123"/>
      <c r="C6" s="124"/>
      <c r="D6" s="125">
        <v>31743</v>
      </c>
      <c r="E6" s="126"/>
      <c r="F6" s="127">
        <v>37720</v>
      </c>
      <c r="G6" s="128"/>
      <c r="H6" s="129"/>
    </row>
    <row r="7" spans="1:8">
      <c r="A7" s="110" t="s">
        <v>521</v>
      </c>
      <c r="B7" s="115"/>
      <c r="C7" s="116"/>
      <c r="D7" s="117">
        <v>460562</v>
      </c>
      <c r="E7" s="118"/>
      <c r="F7" s="119">
        <v>106614</v>
      </c>
      <c r="G7" s="120"/>
      <c r="H7" s="121"/>
    </row>
    <row r="8" spans="1:8">
      <c r="A8" s="122"/>
      <c r="B8" s="123"/>
      <c r="C8" s="124"/>
      <c r="D8" s="125">
        <v>16724</v>
      </c>
      <c r="E8" s="126"/>
      <c r="F8" s="127">
        <v>45545</v>
      </c>
      <c r="G8" s="128"/>
      <c r="H8" s="129"/>
    </row>
    <row r="9" spans="1:8">
      <c r="A9" s="110" t="s">
        <v>522</v>
      </c>
      <c r="B9" s="115"/>
      <c r="C9" s="116"/>
      <c r="D9" s="117">
        <v>471567</v>
      </c>
      <c r="E9" s="118"/>
      <c r="F9" s="119">
        <v>85459</v>
      </c>
      <c r="G9" s="120"/>
      <c r="H9" s="121"/>
    </row>
    <row r="10" spans="1:8">
      <c r="A10" s="122"/>
      <c r="B10" s="123"/>
      <c r="C10" s="124"/>
      <c r="D10" s="125">
        <v>21991</v>
      </c>
      <c r="E10" s="126"/>
      <c r="F10" s="127">
        <v>44378</v>
      </c>
      <c r="G10" s="128"/>
      <c r="H10" s="129"/>
    </row>
    <row r="11" spans="1:8">
      <c r="A11" s="110" t="s">
        <v>523</v>
      </c>
      <c r="B11" s="115"/>
      <c r="C11" s="116"/>
      <c r="D11" s="117">
        <v>511338</v>
      </c>
      <c r="E11" s="118"/>
      <c r="F11" s="119">
        <v>65876</v>
      </c>
      <c r="G11" s="120"/>
      <c r="H11" s="121"/>
    </row>
    <row r="12" spans="1:8">
      <c r="A12" s="122"/>
      <c r="B12" s="123"/>
      <c r="C12" s="130"/>
      <c r="D12" s="125">
        <v>73721</v>
      </c>
      <c r="E12" s="126"/>
      <c r="F12" s="127">
        <v>36484</v>
      </c>
      <c r="G12" s="128"/>
      <c r="H12" s="129"/>
    </row>
    <row r="13" spans="1:8">
      <c r="A13" s="110"/>
      <c r="B13" s="115"/>
      <c r="C13" s="131"/>
      <c r="D13" s="132">
        <v>356902</v>
      </c>
      <c r="E13" s="133"/>
      <c r="F13" s="134">
        <v>84924</v>
      </c>
      <c r="G13" s="135"/>
      <c r="H13" s="121"/>
    </row>
    <row r="14" spans="1:8">
      <c r="A14" s="122"/>
      <c r="B14" s="123"/>
      <c r="C14" s="124"/>
      <c r="D14" s="125">
        <v>30654</v>
      </c>
      <c r="E14" s="126"/>
      <c r="F14" s="127">
        <v>39868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16.989999999999998</v>
      </c>
      <c r="C19" s="136">
        <f>ROUND(VALUE(SUBSTITUTE(実質収支比率等に係る経年分析!G$48,"▲","-")),2)</f>
        <v>34.700000000000003</v>
      </c>
      <c r="D19" s="136">
        <f>ROUND(VALUE(SUBSTITUTE(実質収支比率等に係る経年分析!H$48,"▲","-")),2)</f>
        <v>33.29</v>
      </c>
      <c r="E19" s="136">
        <f>ROUND(VALUE(SUBSTITUTE(実質収支比率等に係る経年分析!I$48,"▲","-")),2)</f>
        <v>26.76</v>
      </c>
      <c r="F19" s="136">
        <f>ROUND(VALUE(SUBSTITUTE(実質収支比率等に係る経年分析!J$48,"▲","-")),2)</f>
        <v>23.11</v>
      </c>
    </row>
    <row r="20" spans="1:11">
      <c r="A20" s="136" t="s">
        <v>43</v>
      </c>
      <c r="B20" s="136">
        <f>ROUND(VALUE(SUBSTITUTE(実質収支比率等に係る経年分析!F$47,"▲","-")),2)</f>
        <v>76.75</v>
      </c>
      <c r="C20" s="136">
        <f>ROUND(VALUE(SUBSTITUTE(実質収支比率等に係る経年分析!G$47,"▲","-")),2)</f>
        <v>63.28</v>
      </c>
      <c r="D20" s="136">
        <f>ROUND(VALUE(SUBSTITUTE(実質収支比率等に係る経年分析!H$47,"▲","-")),2)</f>
        <v>76.53</v>
      </c>
      <c r="E20" s="136">
        <f>ROUND(VALUE(SUBSTITUTE(実質収支比率等に係る経年分析!I$47,"▲","-")),2)</f>
        <v>45.65</v>
      </c>
      <c r="F20" s="136">
        <f>ROUND(VALUE(SUBSTITUTE(実質収支比率等に係る経年分析!J$47,"▲","-")),2)</f>
        <v>47.06</v>
      </c>
    </row>
    <row r="21" spans="1:11">
      <c r="A21" s="136" t="s">
        <v>44</v>
      </c>
      <c r="B21" s="136">
        <f>IF(ISNUMBER(VALUE(SUBSTITUTE(実質収支比率等に係る経年分析!F$49,"▲","-"))),ROUND(VALUE(SUBSTITUTE(実質収支比率等に係る経年分析!F$49,"▲","-")),2),NA())</f>
        <v>55.49</v>
      </c>
      <c r="C21" s="136">
        <f>IF(ISNUMBER(VALUE(SUBSTITUTE(実質収支比率等に係る経年分析!G$49,"▲","-"))),ROUND(VALUE(SUBSTITUTE(実質収支比率等に係る経年分析!G$49,"▲","-")),2),NA())</f>
        <v>5.46</v>
      </c>
      <c r="D21" s="136">
        <f>IF(ISNUMBER(VALUE(SUBSTITUTE(実質収支比率等に係る経年分析!H$49,"▲","-"))),ROUND(VALUE(SUBSTITUTE(実質収支比率等に係る経年分析!H$49,"▲","-")),2),NA())</f>
        <v>11.98</v>
      </c>
      <c r="E21" s="136">
        <f>IF(ISNUMBER(VALUE(SUBSTITUTE(実質収支比率等に係る経年分析!I$49,"▲","-"))),ROUND(VALUE(SUBSTITUTE(実質収支比率等に係る経年分析!I$49,"▲","-")),2),NA())</f>
        <v>-35.85</v>
      </c>
      <c r="F21" s="136">
        <f>IF(ISNUMBER(VALUE(SUBSTITUTE(実質収支比率等に係る経年分析!J$49,"▲","-"))),ROUND(VALUE(SUBSTITUTE(実質収支比率等に係る経年分析!J$49,"▲","-")),2),NA())</f>
        <v>-4.63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4.6399999999999997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0.28000000000000003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2.04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7.0000000000000007E-2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介護保険特別会計（介護サービス事業勘定）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c r="A31" s="137" t="str">
        <f>IF(連結実質赤字比率に係る赤字・黒字の構成分析!C$39="",NA(),連結実質赤字比率に係る赤字・黒字の構成分析!C$39)</f>
        <v>漁業集落排水事業特別会計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0.18</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2.64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0.19</v>
      </c>
    </row>
    <row r="33" spans="1:16">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2.95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2.25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0.89</v>
      </c>
    </row>
    <row r="34" spans="1:16">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0.63</v>
      </c>
      <c r="D34" s="137">
        <f>IF(ROUND(VALUE(SUBSTITUTE(連結実質赤字比率に係る赤字・黒字の構成分析!G$36,"▲", "-")), 2) &lt; 0, ABS(ROUND(VALUE(SUBSTITUTE(連結実質赤字比率に係る赤字・黒字の構成分析!G$36,"▲", "-")), 2)), NA())</f>
        <v>0.86</v>
      </c>
      <c r="E34" s="137" t="e">
        <f>IF(ROUND(VALUE(SUBSTITUTE(連結実質赤字比率に係る赤字・黒字の構成分析!G$36,"▲", "-")), 2) &gt;= 0, ABS(ROUND(VALUE(SUBSTITUTE(連結実質赤字比率に係る赤字・黒字の構成分析!G$36,"▲", "-")), 2)), NA())</f>
        <v>#N/A</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0.95</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14.31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16.989999999999998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34.700000000000003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33.28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26.75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23.11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1819</v>
      </c>
      <c r="E42" s="138"/>
      <c r="F42" s="138"/>
      <c r="G42" s="138">
        <f>'実質公債費比率（分子）の構造'!L$52</f>
        <v>1888</v>
      </c>
      <c r="H42" s="138"/>
      <c r="I42" s="138"/>
      <c r="J42" s="138">
        <f>'実質公債費比率（分子）の構造'!M$52</f>
        <v>1970</v>
      </c>
      <c r="K42" s="138"/>
      <c r="L42" s="138"/>
      <c r="M42" s="138">
        <f>'実質公債費比率（分子）の構造'!N$52</f>
        <v>1904</v>
      </c>
      <c r="N42" s="138"/>
      <c r="O42" s="138"/>
      <c r="P42" s="138">
        <f>'実質公債費比率（分子）の構造'!O$52</f>
        <v>1854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70</v>
      </c>
      <c r="C44" s="138"/>
      <c r="D44" s="138"/>
      <c r="E44" s="138">
        <f>'実質公債費比率（分子）の構造'!L$50</f>
        <v>61</v>
      </c>
      <c r="F44" s="138"/>
      <c r="G44" s="138"/>
      <c r="H44" s="138">
        <f>'実質公債費比率（分子）の構造'!M$50</f>
        <v>44</v>
      </c>
      <c r="I44" s="138"/>
      <c r="J44" s="138"/>
      <c r="K44" s="138">
        <f>'実質公債費比率（分子）の構造'!N$50</f>
        <v>65</v>
      </c>
      <c r="L44" s="138"/>
      <c r="M44" s="138"/>
      <c r="N44" s="138">
        <f>'実質公債費比率（分子）の構造'!O$50</f>
        <v>42</v>
      </c>
      <c r="O44" s="138"/>
      <c r="P44" s="138"/>
    </row>
    <row r="45" spans="1:16">
      <c r="A45" s="138" t="s">
        <v>54</v>
      </c>
      <c r="B45" s="138">
        <f>'実質公債費比率（分子）の構造'!K$49</f>
        <v>56</v>
      </c>
      <c r="C45" s="138"/>
      <c r="D45" s="138"/>
      <c r="E45" s="138">
        <f>'実質公債費比率（分子）の構造'!L$49</f>
        <v>81</v>
      </c>
      <c r="F45" s="138"/>
      <c r="G45" s="138"/>
      <c r="H45" s="138">
        <f>'実質公債費比率（分子）の構造'!M$49</f>
        <v>150</v>
      </c>
      <c r="I45" s="138"/>
      <c r="J45" s="138"/>
      <c r="K45" s="138">
        <f>'実質公債費比率（分子）の構造'!N$49</f>
        <v>157</v>
      </c>
      <c r="L45" s="138"/>
      <c r="M45" s="138"/>
      <c r="N45" s="138">
        <f>'実質公債費比率（分子）の構造'!O$49</f>
        <v>153</v>
      </c>
      <c r="O45" s="138"/>
      <c r="P45" s="138"/>
    </row>
    <row r="46" spans="1:16">
      <c r="A46" s="138" t="s">
        <v>55</v>
      </c>
      <c r="B46" s="138">
        <f>'実質公債費比率（分子）の構造'!K$48</f>
        <v>562</v>
      </c>
      <c r="C46" s="138"/>
      <c r="D46" s="138"/>
      <c r="E46" s="138">
        <f>'実質公債費比率（分子）の構造'!L$48</f>
        <v>827</v>
      </c>
      <c r="F46" s="138"/>
      <c r="G46" s="138"/>
      <c r="H46" s="138">
        <f>'実質公債費比率（分子）の構造'!M$48</f>
        <v>620</v>
      </c>
      <c r="I46" s="138"/>
      <c r="J46" s="138"/>
      <c r="K46" s="138">
        <f>'実質公債費比率（分子）の構造'!N$48</f>
        <v>321</v>
      </c>
      <c r="L46" s="138"/>
      <c r="M46" s="138"/>
      <c r="N46" s="138">
        <f>'実質公債費比率（分子）の構造'!O$48</f>
        <v>636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2147</v>
      </c>
      <c r="C49" s="138"/>
      <c r="D49" s="138"/>
      <c r="E49" s="138">
        <f>'実質公債費比率（分子）の構造'!L$45</f>
        <v>2145</v>
      </c>
      <c r="F49" s="138"/>
      <c r="G49" s="138"/>
      <c r="H49" s="138">
        <f>'実質公債費比率（分子）の構造'!M$45</f>
        <v>2218</v>
      </c>
      <c r="I49" s="138"/>
      <c r="J49" s="138"/>
      <c r="K49" s="138">
        <f>'実質公債費比率（分子）の構造'!N$45</f>
        <v>2129</v>
      </c>
      <c r="L49" s="138"/>
      <c r="M49" s="138"/>
      <c r="N49" s="138">
        <f>'実質公債費比率（分子）の構造'!O$45</f>
        <v>2132</v>
      </c>
      <c r="O49" s="138"/>
      <c r="P49" s="138"/>
    </row>
    <row r="50" spans="1:16">
      <c r="A50" s="138" t="s">
        <v>59</v>
      </c>
      <c r="B50" s="138" t="e">
        <f>NA()</f>
        <v>#N/A</v>
      </c>
      <c r="C50" s="138">
        <f>IF(ISNUMBER('実質公債費比率（分子）の構造'!K$53),'実質公債費比率（分子）の構造'!K$53,NA())</f>
        <v>1016</v>
      </c>
      <c r="D50" s="138" t="e">
        <f>NA()</f>
        <v>#N/A</v>
      </c>
      <c r="E50" s="138" t="e">
        <f>NA()</f>
        <v>#N/A</v>
      </c>
      <c r="F50" s="138">
        <f>IF(ISNUMBER('実質公債費比率（分子）の構造'!L$53),'実質公債費比率（分子）の構造'!L$53,NA())</f>
        <v>1226</v>
      </c>
      <c r="G50" s="138" t="e">
        <f>NA()</f>
        <v>#N/A</v>
      </c>
      <c r="H50" s="138" t="e">
        <f>NA()</f>
        <v>#N/A</v>
      </c>
      <c r="I50" s="138">
        <f>IF(ISNUMBER('実質公債費比率（分子）の構造'!M$53),'実質公債費比率（分子）の構造'!M$53,NA())</f>
        <v>1062</v>
      </c>
      <c r="J50" s="138" t="e">
        <f>NA()</f>
        <v>#N/A</v>
      </c>
      <c r="K50" s="138" t="e">
        <f>NA()</f>
        <v>#N/A</v>
      </c>
      <c r="L50" s="138">
        <f>IF(ISNUMBER('実質公債費比率（分子）の構造'!N$53),'実質公債費比率（分子）の構造'!N$53,NA())</f>
        <v>768</v>
      </c>
      <c r="M50" s="138" t="e">
        <f>NA()</f>
        <v>#N/A</v>
      </c>
      <c r="N50" s="138" t="e">
        <f>NA()</f>
        <v>#N/A</v>
      </c>
      <c r="O50" s="138">
        <f>IF(ISNUMBER('実質公債費比率（分子）の構造'!O$53),'実質公債費比率（分子）の構造'!O$53,NA())</f>
        <v>1109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21286</v>
      </c>
      <c r="E56" s="137"/>
      <c r="F56" s="137"/>
      <c r="G56" s="137">
        <f>'将来負担比率（分子）の構造'!J$52</f>
        <v>20676</v>
      </c>
      <c r="H56" s="137"/>
      <c r="I56" s="137"/>
      <c r="J56" s="137">
        <f>'将来負担比率（分子）の構造'!K$52</f>
        <v>20225</v>
      </c>
      <c r="K56" s="137"/>
      <c r="L56" s="137"/>
      <c r="M56" s="137">
        <f>'将来負担比率（分子）の構造'!L$52</f>
        <v>20070</v>
      </c>
      <c r="N56" s="137"/>
      <c r="O56" s="137"/>
      <c r="P56" s="137">
        <f>'将来負担比率（分子）の構造'!M$52</f>
        <v>21291</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12445</v>
      </c>
      <c r="E58" s="137"/>
      <c r="F58" s="137"/>
      <c r="G58" s="137">
        <f>'将来負担比率（分子）の構造'!J$50</f>
        <v>10735</v>
      </c>
      <c r="H58" s="137"/>
      <c r="I58" s="137"/>
      <c r="J58" s="137">
        <f>'将来負担比率（分子）の構造'!K$50</f>
        <v>12456</v>
      </c>
      <c r="K58" s="137"/>
      <c r="L58" s="137"/>
      <c r="M58" s="137">
        <f>'将来負担比率（分子）の構造'!L$50</f>
        <v>9090</v>
      </c>
      <c r="N58" s="137"/>
      <c r="O58" s="137"/>
      <c r="P58" s="137">
        <f>'将来負担比率（分子）の構造'!M$50</f>
        <v>9512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4784</v>
      </c>
      <c r="C62" s="137"/>
      <c r="D62" s="137"/>
      <c r="E62" s="137">
        <f>'将来負担比率（分子）の構造'!J$45</f>
        <v>4600</v>
      </c>
      <c r="F62" s="137"/>
      <c r="G62" s="137"/>
      <c r="H62" s="137">
        <f>'将来負担比率（分子）の構造'!K$45</f>
        <v>4243</v>
      </c>
      <c r="I62" s="137"/>
      <c r="J62" s="137"/>
      <c r="K62" s="137">
        <f>'将来負担比率（分子）の構造'!L$45</f>
        <v>4113</v>
      </c>
      <c r="L62" s="137"/>
      <c r="M62" s="137"/>
      <c r="N62" s="137">
        <f>'将来負担比率（分子）の構造'!M$45</f>
        <v>4008</v>
      </c>
      <c r="O62" s="137"/>
      <c r="P62" s="137"/>
    </row>
    <row r="63" spans="1:16">
      <c r="A63" s="137" t="s">
        <v>28</v>
      </c>
      <c r="B63" s="137">
        <f>'将来負担比率（分子）の構造'!I$44</f>
        <v>1554</v>
      </c>
      <c r="C63" s="137"/>
      <c r="D63" s="137"/>
      <c r="E63" s="137">
        <f>'将来負担比率（分子）の構造'!J$44</f>
        <v>1492</v>
      </c>
      <c r="F63" s="137"/>
      <c r="G63" s="137"/>
      <c r="H63" s="137">
        <f>'将来負担比率（分子）の構造'!K$44</f>
        <v>1425</v>
      </c>
      <c r="I63" s="137"/>
      <c r="J63" s="137"/>
      <c r="K63" s="137">
        <f>'将来負担比率（分子）の構造'!L$44</f>
        <v>1286</v>
      </c>
      <c r="L63" s="137"/>
      <c r="M63" s="137"/>
      <c r="N63" s="137">
        <f>'将来負担比率（分子）の構造'!M$44</f>
        <v>1186</v>
      </c>
      <c r="O63" s="137"/>
      <c r="P63" s="137"/>
    </row>
    <row r="64" spans="1:16">
      <c r="A64" s="137" t="s">
        <v>27</v>
      </c>
      <c r="B64" s="137">
        <f>'将来負担比率（分子）の構造'!I$43</f>
        <v>6607</v>
      </c>
      <c r="C64" s="137"/>
      <c r="D64" s="137"/>
      <c r="E64" s="137">
        <f>'将来負担比率（分子）の構造'!J$43</f>
        <v>5492</v>
      </c>
      <c r="F64" s="137"/>
      <c r="G64" s="137"/>
      <c r="H64" s="137">
        <f>'将来負担比率（分子）の構造'!K$43</f>
        <v>8618</v>
      </c>
      <c r="I64" s="137"/>
      <c r="J64" s="137"/>
      <c r="K64" s="137">
        <f>'将来負担比率（分子）の構造'!L$43</f>
        <v>10021</v>
      </c>
      <c r="L64" s="137"/>
      <c r="M64" s="137"/>
      <c r="N64" s="137">
        <f>'将来負担比率（分子）の構造'!M$43</f>
        <v>12344</v>
      </c>
      <c r="O64" s="137"/>
      <c r="P64" s="137"/>
    </row>
    <row r="65" spans="1:16">
      <c r="A65" s="137" t="s">
        <v>26</v>
      </c>
      <c r="B65" s="137">
        <f>'将来負担比率（分子）の構造'!I$42</f>
        <v>10</v>
      </c>
      <c r="C65" s="137"/>
      <c r="D65" s="137"/>
      <c r="E65" s="137">
        <f>'将来負担比率（分子）の構造'!J$42</f>
        <v>7</v>
      </c>
      <c r="F65" s="137"/>
      <c r="G65" s="137"/>
      <c r="H65" s="137">
        <f>'将来負担比率（分子）の構造'!K$42</f>
        <v>50</v>
      </c>
      <c r="I65" s="137"/>
      <c r="J65" s="137"/>
      <c r="K65" s="137">
        <f>'将来負担比率（分子）の構造'!L$42</f>
        <v>3</v>
      </c>
      <c r="L65" s="137"/>
      <c r="M65" s="137"/>
      <c r="N65" s="137">
        <f>'将来負担比率（分子）の構造'!M$42</f>
        <v>1</v>
      </c>
      <c r="O65" s="137"/>
      <c r="P65" s="137"/>
    </row>
    <row r="66" spans="1:16">
      <c r="A66" s="137" t="s">
        <v>25</v>
      </c>
      <c r="B66" s="137">
        <f>'将来負担比率（分子）の構造'!I$41</f>
        <v>21220</v>
      </c>
      <c r="C66" s="137"/>
      <c r="D66" s="137"/>
      <c r="E66" s="137">
        <f>'将来負担比率（分子）の構造'!J$41</f>
        <v>21053</v>
      </c>
      <c r="F66" s="137"/>
      <c r="G66" s="137"/>
      <c r="H66" s="137">
        <f>'将来負担比率（分子）の構造'!K$41</f>
        <v>20599</v>
      </c>
      <c r="I66" s="137"/>
      <c r="J66" s="137"/>
      <c r="K66" s="137">
        <f>'将来負担比率（分子）の構造'!L$41</f>
        <v>21499</v>
      </c>
      <c r="L66" s="137"/>
      <c r="M66" s="137"/>
      <c r="N66" s="137">
        <f>'将来負担比率（分子）の構造'!M$41</f>
        <v>23556</v>
      </c>
      <c r="O66" s="137"/>
      <c r="P66" s="137"/>
    </row>
    <row r="67" spans="1:16">
      <c r="A67" s="137" t="s">
        <v>63</v>
      </c>
      <c r="B67" s="137" t="e">
        <f>NA()</f>
        <v>#N/A</v>
      </c>
      <c r="C67" s="137">
        <f>IF(ISNUMBER('将来負担比率（分子）の構造'!I$53), IF('将来負担比率（分子）の構造'!I$53 &lt; 0, 0, '将来負担比率（分子）の構造'!I$53), NA())</f>
        <v>443</v>
      </c>
      <c r="D67" s="137" t="e">
        <f>NA()</f>
        <v>#N/A</v>
      </c>
      <c r="E67" s="137" t="e">
        <f>NA()</f>
        <v>#N/A</v>
      </c>
      <c r="F67" s="137">
        <f>IF(ISNUMBER('将来負担比率（分子）の構造'!J$53), IF('将来負担比率（分子）の構造'!J$53 &lt; 0, 0, '将来負担比率（分子）の構造'!J$53), NA())</f>
        <v>1232</v>
      </c>
      <c r="G67" s="137" t="e">
        <f>NA()</f>
        <v>#N/A</v>
      </c>
      <c r="H67" s="137" t="e">
        <f>NA()</f>
        <v>#N/A</v>
      </c>
      <c r="I67" s="137">
        <f>IF(ISNUMBER('将来負担比率（分子）の構造'!K$53), IF('将来負担比率（分子）の構造'!K$53 &lt; 0, 0, '将来負担比率（分子）の構造'!K$53), NA())</f>
        <v>2253</v>
      </c>
      <c r="J67" s="137" t="e">
        <f>NA()</f>
        <v>#N/A</v>
      </c>
      <c r="K67" s="137" t="e">
        <f>NA()</f>
        <v>#N/A</v>
      </c>
      <c r="L67" s="137">
        <f>IF(ISNUMBER('将来負担比率（分子）の構造'!L$53), IF('将来負担比率（分子）の構造'!L$53 &lt; 0, 0, '将来負担比率（分子）の構造'!L$53), NA())</f>
        <v>7761</v>
      </c>
      <c r="M67" s="137" t="e">
        <f>NA()</f>
        <v>#N/A</v>
      </c>
      <c r="N67" s="137" t="e">
        <f>NA()</f>
        <v>#N/A</v>
      </c>
      <c r="O67" s="137">
        <f>IF(ISNUMBER('将来負担比率（分子）の構造'!M$53), IF('将来負担比率（分子）の構造'!M$53 &lt; 0, 0, '将来負担比率（分子）の構造'!M$53), NA())</f>
        <v>10292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大船渡市</cp:lastModifiedBy>
  <cp:lastPrinted>2018-03-08T23:42:53Z</cp:lastPrinted>
  <dcterms:created xsi:type="dcterms:W3CDTF">2018-01-24T03:36:20Z</dcterms:created>
  <dcterms:modified xsi:type="dcterms:W3CDTF">2018-03-12T01:18:05Z</dcterms:modified>
</cp:coreProperties>
</file>