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2255" yWindow="0" windowWidth="10845" windowHeight="100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W38" i="9"/>
  <c r="BE38" i="9"/>
  <c r="AM38" i="9"/>
  <c r="C38" i="9"/>
  <c r="BW37" i="9"/>
  <c r="AM37" i="9"/>
  <c r="C37" i="9"/>
  <c r="BW36" i="9"/>
  <c r="AM36" i="9"/>
  <c r="C36" i="9"/>
  <c r="BW35" i="9"/>
  <c r="AM35" i="9"/>
  <c r="C35" i="9"/>
  <c r="CO34" i="9"/>
  <c r="CO35" i="9" s="1"/>
  <c r="CO36" i="9" s="1"/>
  <c r="CO37" i="9" s="1"/>
  <c r="CO38" i="9" s="1"/>
  <c r="CO39" i="9" s="1"/>
  <c r="BW34" i="9"/>
  <c r="U34" i="9"/>
  <c r="U35" i="9" s="1"/>
  <c r="U36" i="9" s="1"/>
  <c r="U37" i="9" s="1"/>
  <c r="U38" i="9" s="1"/>
  <c r="C34" i="9"/>
  <c r="AM34" i="9" s="1"/>
  <c r="BE34" i="9" l="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<sst xmlns="http://schemas.openxmlformats.org/spreadsheetml/2006/main" count="988" uniqueCount="553">
  <si>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</si>
  <si>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</si>
  <si>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</si>
  <si>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</si>
  <si>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</si>
  <si>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</si>
  <si>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</si>
  <si>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</si>
  <si>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</si>
  <si>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</si>
  <si>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</si>
  <si>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</si>
  <si>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</si>
  <si>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</si>
  <si>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</si>
  <si>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</si>
  <si>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</si>
  <si>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</si>
  <si>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</si>
  <si>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</si>
  <si>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</si>
  <si>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</si>
  <si>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</si>
  <si>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</si>
  <si>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</si>
  <si>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</si>
  <si>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</si>
  <si>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</si>
  <si>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</si>
  <si>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</si>
  <si>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</si>
  <si>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</si>
  <si>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</si>
  <si>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</si>
  <si>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</si>
  <si>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</si>
  <si>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</si>
  <si>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</si>
  <si>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</si>
  <si>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</si>
  <si>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</si>
  <si>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</si>
  <si>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</si>
  <si>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</si>
  <si>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</si>
  <si>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</si>
  <si>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</si>
  <si>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</si>
  <si>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</si>
  <si>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</si>
  <si>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</si>
  <si>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</si>
  <si>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</si>
  <si>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</si>
  <si>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</si>
  <si>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</si>
  <si>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</si>
  <si>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</si>
  <si>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</si>
  <si>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</si>
  <si>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</si>
  <si>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</si>
  <si>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</si>
  <si>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</si>
  <si>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</si>
  <si>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</si>
  <si>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</si>
  <si>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</si>
  <si>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</si>
  <si>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</si>
  <si>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</si>
  <si>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</si>
  <si>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</si>
  <si>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</si>
  <si>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</si>
  <si>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</si>
  <si>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</si>
  <si>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</si>
  <si>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</si>
  <si>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</si>
  <si>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</si>
  <si>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</si>
  <si>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大船渡市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</si>
  <si>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</si>
  <si>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</si>
  <si>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</si>
  <si>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</si>
  <si>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</si>
  <si>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</si>
  <si>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</si>
  <si>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</si>
  <si>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</si>
  <si>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</si>
  <si>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</si>
  <si>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</si>
  <si>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</si>
  <si>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</si>
  <si>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</si>
  <si>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</si>
  <si>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</si>
  <si>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</si>
  <si>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</si>
  <si>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</si>
  <si>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</si>
  <si>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</si>
  <si>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</si>
  <si>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</si>
  <si>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</si>
  <si>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</si>
  <si>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</si>
  <si>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</si>
  <si>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</si>
  <si>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</si>
  <si>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</si>
  <si>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</si>
  <si>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</si>
  <si>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</si>
  <si>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</si>
  <si>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</si>
  <si>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</si>
  <si>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</si>
  <si>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</si>
  <si>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</si>
  <si>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</si>
  <si>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</si>
  <si>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</si>
  <si>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</si>
  <si>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</si>
  <si>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</si>
  <si>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</si>
  <si>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</si>
  <si>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</si>
  <si>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</si>
  <si>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</si>
  <si>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</si>
  <si>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</si>
  <si>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</si>
  <si>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</si>
  <si>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</si>
  <si>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</si>
  <si>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</si>
  <si>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</si>
  <si>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</si>
  <si>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</si>
  <si>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</si>
  <si>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</si>
  <si>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</si>
  <si>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</si>
  <si>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</si>
  <si>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</si>
  <si>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</si>
  <si>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</si>
  <si>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</si>
  <si>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</si>
  <si>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</si>
  <si>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</si>
  <si>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</si>
  <si>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</si>
  <si>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</si>
  <si>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</si>
  <si>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</si>
  <si>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</si>
  <si>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</si>
  <si>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</si>
  <si>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</si>
  <si>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</si>
  <si>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</si>
  <si>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</si>
  <si>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</si>
  <si>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</si>
  <si>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</si>
  <si>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</si>
  <si>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</si>
  <si>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</si>
  <si>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</si>
  <si>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</si>
  <si>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</si>
  <si>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</si>
  <si>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</si>
  <si>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</si>
  <si>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</si>
  <si>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</si>
  <si>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</si>
  <si>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</si>
  <si>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</si>
  <si>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</si>
  <si>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</si>
  <si>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</si>
  <si>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</si>
  <si>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</si>
  <si>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</si>
  <si>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</si>
  <si>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</si>
  <si>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</si>
  <si>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</si>
  <si>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岩手県大船渡市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</si>
  <si>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</si>
  <si>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</si>
  <si>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</si>
  <si>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</si>
  <si>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</si>
  <si>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</si>
  <si>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</si>
  <si>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</si>
  <si>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</si>
  <si>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</si>
  <si>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</si>
  <si>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</si>
  <si>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</si>
  <si>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</si>
  <si>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</si>
  <si>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</si>
  <si>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</si>
  <si>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</si>
  <si>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</si>
  <si>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</si>
  <si>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</si>
  <si>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</si>
  <si>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</si>
  <si>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</si>
  <si>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</si>
  <si>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</si>
  <si>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</si>
  <si>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</si>
  <si>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</si>
  <si>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</si>
  <si>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</si>
  <si>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</si>
  <si>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</si>
  <si>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</si>
  <si>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</si>
  <si>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</si>
  <si>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</si>
  <si>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</si>
  <si>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</si>
  <si>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</si>
  <si>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</si>
  <si>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</si>
  <si>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</si>
  <si>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</si>
  <si>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</si>
  <si>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</si>
  <si>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</si>
  <si>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</si>
  <si>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</si>
  <si>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</si>
  <si>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</si>
  <si>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</si>
  <si>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</si>
  <si>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</si>
  <si>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</si>
  <si>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</si>
  <si>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</si>
  <si>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</si>
  <si>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</si>
  <si>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</si>
  <si>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</si>
  <si>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</si>
  <si>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</si>
  <si>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</si>
  <si>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</si>
  <si>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</si>
  <si>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</si>
  <si>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</si>
  <si>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</si>
  <si>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</si>
  <si>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</si>
  <si>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</si>
  <si>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</si>
  <si>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</si>
  <si>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</si>
  <si>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</si>
  <si>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</si>
  <si>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</si>
  <si>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</si>
  <si>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</si>
  <si>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</si>
  <si>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</si>
  <si>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</si>
  <si>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</si>
  <si>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</si>
  <si>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</si>
  <si>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</si>
  <si>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</si>
  <si>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</si>
  <si>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</si>
  <si>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</si>
  <si>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</si>
  <si>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</si>
  <si>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</si>
  <si>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</si>
  <si>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</si>
  <si>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</si>
  <si>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</si>
  <si>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</si>
  <si>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</si>
  <si>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</si>
  <si>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</si>
  <si>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</si>
  <si>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</si>
  <si>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</si>
  <si>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</si>
  <si>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</si>
  <si>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</si>
  <si>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</si>
  <si>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</si>
  <si>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</si>
  <si>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</si>
  <si>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</si>
  <si>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</si>
  <si>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</si>
  <si>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</si>
  <si>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</si>
  <si>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</si>
  <si>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</si>
  <si>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</si>
  <si>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</si>
  <si>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</si>
  <si>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</si>
  <si>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</si>
  <si>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</si>
  <si>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</si>
  <si>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</si>
  <si>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</si>
  <si>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</si>
  <si>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</si>
  <si>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</si>
  <si>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</si>
  <si>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</si>
  <si>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</si>
  <si>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</si>
  <si>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</si>
  <si>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</si>
  <si>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</si>
  <si>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</si>
  <si>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</si>
  <si>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</si>
  <si>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</si>
  <si>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</si>
  <si>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</si>
  <si>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</si>
  <si>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</si>
  <si>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</si>
  <si>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岩手県大船渡市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</si>
  <si>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</si>
  <si>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</si>
  <si>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</si>
  <si>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</si>
  <si>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</si>
  <si>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</si>
  <si>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</si>
  <si>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</si>
  <si>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</si>
  <si>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</si>
  <si>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</si>
  <si>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</si>
  <si>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</si>
  <si>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</si>
  <si>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</si>
  <si>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</si>
  <si>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</si>
  <si>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</si>
  <si>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</si>
  <si>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</si>
  <si>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</si>
  <si>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</si>
  <si>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</si>
  <si>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</si>
  <si>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</si>
  <si>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</si>
  <si>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</si>
  <si>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</si>
  <si>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</si>
  <si>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</si>
  <si>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</si>
  <si>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</si>
  <si>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</si>
  <si>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介護保険特別会計(介護サービス事業勘定）</t>
    <phoneticPr fontId="5"/>
  </si>
  <si>
    <t>介護保険特別会計(保険事業勘定）</t>
    <phoneticPr fontId="5"/>
  </si>
  <si>
    <t>後期高齢者医療特別会計</t>
    <phoneticPr fontId="5"/>
  </si>
  <si>
    <t>国民健康保険特別会計(事業勘定）</t>
    <phoneticPr fontId="5"/>
  </si>
  <si>
    <t>国民健康保険特別会計(診療施設勘定）</t>
    <phoneticPr fontId="5"/>
  </si>
  <si>
    <t>水道事業会計</t>
    <phoneticPr fontId="5"/>
  </si>
  <si>
    <t>法適用企業</t>
    <phoneticPr fontId="5"/>
  </si>
  <si>
    <t>魚市場事業特別会計</t>
    <phoneticPr fontId="5"/>
  </si>
  <si>
    <t>法非適用企業</t>
    <phoneticPr fontId="5"/>
  </si>
  <si>
    <t>簡易水道事業特別会計</t>
    <phoneticPr fontId="5"/>
  </si>
  <si>
    <t>漁業集落排水事業特別会計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</si>
  <si>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</si>
  <si>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</si>
  <si>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</si>
  <si>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</si>
  <si>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</si>
  <si>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</si>
  <si>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</si>
  <si>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</si>
  <si>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</si>
  <si>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</si>
  <si>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</si>
  <si>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</si>
  <si>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</si>
  <si>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</si>
  <si>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</si>
  <si>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</si>
  <si>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</si>
  <si>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</si>
  <si>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</si>
  <si>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</si>
  <si>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</si>
  <si>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</si>
  <si>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</si>
  <si>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</si>
  <si>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</si>
  <si>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</si>
  <si>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</si>
  <si>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</si>
  <si>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</si>
  <si>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</si>
  <si>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</si>
  <si>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</si>
  <si>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</si>
  <si>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</si>
  <si>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</si>
  <si>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</si>
  <si>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</si>
  <si>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</si>
  <si>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</si>
  <si>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</si>
  <si>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</si>
  <si>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</si>
  <si>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</si>
  <si>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</si>
  <si>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</si>
  <si>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</si>
  <si>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</si>
  <si>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</si>
  <si>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</si>
  <si>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</si>
  <si>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</si>
  <si>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</si>
  <si>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</si>
  <si>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</si>
  <si>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</si>
  <si>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</si>
  <si>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</si>
  <si>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</si>
  <si>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</si>
  <si>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</si>
  <si>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</si>
  <si>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</si>
  <si>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</si>
  <si>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</si>
  <si>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</si>
  <si>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</si>
  <si>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</si>
  <si>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</si>
  <si>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</si>
  <si>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</si>
  <si>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</si>
  <si>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</si>
  <si>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</si>
  <si>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</si>
  <si>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</si>
  <si>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</si>
  <si>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</si>
  <si>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</si>
  <si>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</si>
  <si>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</si>
  <si>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</si>
  <si>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</si>
  <si>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</si>
  <si>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</si>
  <si>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</si>
  <si>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</si>
  <si>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</si>
  <si>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</si>
  <si>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</si>
  <si>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</si>
  <si>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</si>
  <si>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</si>
  <si>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</si>
  <si>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</si>
  <si>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</si>
  <si>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</si>
  <si>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</si>
  <si>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</si>
  <si>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</si>
  <si>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</si>
  <si>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</si>
  <si>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</si>
  <si>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</si>
  <si>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</si>
  <si>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</si>
  <si>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</si>
  <si>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</si>
  <si>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</si>
  <si>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</si>
  <si>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</si>
  <si>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</si>
  <si>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</si>
  <si>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</si>
  <si>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</si>
  <si>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</si>
  <si>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</si>
  <si>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</si>
  <si>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</si>
  <si>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</si>
  <si>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</si>
  <si>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</si>
  <si>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</si>
  <si>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</si>
  <si>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</si>
  <si>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</si>
  <si>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</si>
  <si>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</si>
  <si>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</si>
  <si>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</si>
  <si>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</si>
  <si>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</si>
  <si>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</si>
  <si>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</si>
  <si>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</si>
  <si>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1.62</t>
  </si>
  <si>
    <t>国民健康保険特別会計(事業勘定）</t>
  </si>
  <si>
    <t>▲ 1.07</t>
  </si>
  <si>
    <t>▲ 0.77</t>
  </si>
  <si>
    <t>▲ 0.86</t>
  </si>
  <si>
    <t>一般会計</t>
  </si>
  <si>
    <t>水道事業会計</t>
  </si>
  <si>
    <t>介護保険特別会計(保険事業勘定）</t>
  </si>
  <si>
    <t>公共下水道事業特別会計</t>
  </si>
  <si>
    <t>魚市場事業特別会計</t>
  </si>
  <si>
    <t>漁業集落排水事業特別会計</t>
  </si>
  <si>
    <t>簡易水道事業特別会計</t>
  </si>
  <si>
    <t>その他会計（赤字）</t>
  </si>
  <si>
    <t>その他会計（黒字）</t>
  </si>
  <si>
    <t>-</t>
    <phoneticPr fontId="2"/>
  </si>
  <si>
    <t>-</t>
    <phoneticPr fontId="2"/>
  </si>
  <si>
    <t>-</t>
    <phoneticPr fontId="2"/>
  </si>
  <si>
    <t>気仙広域連合</t>
    <rPh sb="0" eb="2">
      <t>ケセン</t>
    </rPh>
    <rPh sb="2" eb="4">
      <t>コウイキ</t>
    </rPh>
    <rPh sb="4" eb="6">
      <t>レンゴウ</t>
    </rPh>
    <phoneticPr fontId="2"/>
  </si>
  <si>
    <t>大船渡地区消防組合</t>
    <rPh sb="0" eb="3">
      <t>オオフナト</t>
    </rPh>
    <rPh sb="3" eb="5">
      <t>チク</t>
    </rPh>
    <rPh sb="5" eb="7">
      <t>ショウボウ</t>
    </rPh>
    <rPh sb="7" eb="9">
      <t>クミアイ</t>
    </rPh>
    <phoneticPr fontId="2"/>
  </si>
  <si>
    <t>大船渡地区環境衛生組合</t>
    <rPh sb="0" eb="3">
      <t>オオフナト</t>
    </rPh>
    <rPh sb="3" eb="5">
      <t>チク</t>
    </rPh>
    <rPh sb="5" eb="7">
      <t>カンキョウ</t>
    </rPh>
    <rPh sb="7" eb="9">
      <t>エイセイ</t>
    </rPh>
    <rPh sb="9" eb="11">
      <t>クミアイ</t>
    </rPh>
    <phoneticPr fontId="2"/>
  </si>
  <si>
    <t>陸前高田市及び大船渡市営林組合</t>
    <rPh sb="0" eb="5">
      <t>リクゼンタカタシ</t>
    </rPh>
    <rPh sb="5" eb="6">
      <t>オヨ</t>
    </rPh>
    <rPh sb="7" eb="11">
      <t>オオフナトシ</t>
    </rPh>
    <rPh sb="11" eb="13">
      <t>エイリン</t>
    </rPh>
    <rPh sb="13" eb="15">
      <t>クミアイ</t>
    </rPh>
    <phoneticPr fontId="2"/>
  </si>
  <si>
    <t>岩手県市町村総合事務組合</t>
    <rPh sb="0" eb="3">
      <t>イワテケン</t>
    </rPh>
    <rPh sb="3" eb="6">
      <t>シチョウソン</t>
    </rPh>
    <rPh sb="6" eb="8">
      <t>ソウゴウ</t>
    </rPh>
    <rPh sb="8" eb="10">
      <t>ジム</t>
    </rPh>
    <rPh sb="10" eb="12">
      <t>クミアイ</t>
    </rPh>
    <phoneticPr fontId="2"/>
  </si>
  <si>
    <t>岩手県後期高齢者医療広域連合</t>
    <rPh sb="0" eb="3">
      <t>イワテケン</t>
    </rPh>
    <rPh sb="3" eb="5">
      <t>コウキ</t>
    </rPh>
    <rPh sb="5" eb="7">
      <t>コウレイ</t>
    </rPh>
    <rPh sb="7" eb="8">
      <t>シャ</t>
    </rPh>
    <rPh sb="8" eb="10">
      <t>イリョウ</t>
    </rPh>
    <rPh sb="10" eb="12">
      <t>コウイキ</t>
    </rPh>
    <rPh sb="12" eb="14">
      <t>レンゴウ</t>
    </rPh>
    <phoneticPr fontId="2"/>
  </si>
  <si>
    <t>岩手県沿岸南部広域環境組合</t>
    <rPh sb="0" eb="3">
      <t>イワテケン</t>
    </rPh>
    <rPh sb="3" eb="5">
      <t>エンガン</t>
    </rPh>
    <rPh sb="5" eb="7">
      <t>ナンブ</t>
    </rPh>
    <rPh sb="7" eb="9">
      <t>コウイキ</t>
    </rPh>
    <rPh sb="9" eb="11">
      <t>カンキョウ</t>
    </rPh>
    <rPh sb="11" eb="13">
      <t>クミアイ</t>
    </rPh>
    <phoneticPr fontId="2"/>
  </si>
  <si>
    <t>-</t>
    <phoneticPr fontId="2"/>
  </si>
  <si>
    <t>-</t>
    <phoneticPr fontId="2"/>
  </si>
  <si>
    <t>大船渡市育英奨学会</t>
    <phoneticPr fontId="2"/>
  </si>
  <si>
    <t>三陸ふるさと振興</t>
    <phoneticPr fontId="2"/>
  </si>
  <si>
    <t>大船渡魚市場</t>
    <phoneticPr fontId="2"/>
  </si>
  <si>
    <t>大船渡市土地開発公社</t>
    <phoneticPr fontId="2"/>
  </si>
  <si>
    <t>大船渡市畜産公社</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</si>
</sst>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2" xfId="33" applyFont="1" applyBorder="1" applyAlignment="1" applyProtection="1">
      <alignment horizontal="left" vertical="center" wrapText="1"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wrapText="1"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64890</c:v>
                </c:pt>
                <c:pt idx="1">
                  <c:v>64219</c:v>
                </c:pt>
                <c:pt idx="2">
                  <c:v>32774</c:v>
                </c:pt>
                <c:pt idx="3">
                  <c:v>72795</c:v>
                </c:pt>
                <c:pt idx="4">
                  <c:v>268248</c:v>
                </c:pt>
              </c:numCache>
            </c:numRef>
          </c:val>
          <c:smooth val="0"/>
        </c:ser>
        <c:dLbls>
          <c:showLegendKey val="0"/>
          <c:showVal val="0"/>
          <c:showCatName val="0"/>
          <c:showSerName val="0"/>
          <c:showPercent val="0"/>
          <c:showBubbleSize val="0"/>
        </c:dLbls>
        <c:marker val="1"/>
        <c:smooth val="0"/>
        <c:axId val="121699328"/>
        <c:axId val="121771136"/>
      </c:lineChart>
      <c:catAx>
        <c:axId val="1216993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771136"/>
        <c:crosses val="autoZero"/>
        <c:auto val="1"/>
        <c:lblAlgn val="ctr"/>
        <c:lblOffset val="100"/>
        <c:tickLblSkip val="1"/>
        <c:tickMarkSkip val="1"/>
        <c:noMultiLvlLbl val="0"/>
      </c:catAx>
      <c:valAx>
        <c:axId val="12177113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699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c:v>
                </c:pt>
                <c:pt idx="1">
                  <c:v>1.5</c:v>
                </c:pt>
                <c:pt idx="2">
                  <c:v>21.03</c:v>
                </c:pt>
                <c:pt idx="3">
                  <c:v>16.989999999999998</c:v>
                </c:pt>
                <c:pt idx="4">
                  <c:v>34.700000000000003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9.23</c:v>
                </c:pt>
                <c:pt idx="1">
                  <c:v>9.6999999999999993</c:v>
                </c:pt>
                <c:pt idx="2">
                  <c:v>16.73</c:v>
                </c:pt>
                <c:pt idx="3">
                  <c:v>76.75</c:v>
                </c:pt>
                <c:pt idx="4">
                  <c:v>63.28</c:v>
                </c:pt>
              </c:numCache>
            </c:numRef>
          </c:val>
        </c:ser>
        <c:dLbls>
          <c:showLegendKey val="0"/>
          <c:showVal val="0"/>
          <c:showCatName val="0"/>
          <c:showSerName val="0"/>
          <c:showPercent val="0"/>
          <c:showBubbleSize val="0"/>
        </c:dLbls>
        <c:gapWidth val="250"/>
        <c:overlap val="100"/>
        <c:axId val="121907840"/>
        <c:axId val="121926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4.05</c:v>
                </c:pt>
                <c:pt idx="1">
                  <c:v>-1.62</c:v>
                </c:pt>
                <c:pt idx="2">
                  <c:v>26.56</c:v>
                </c:pt>
                <c:pt idx="3">
                  <c:v>55.49</c:v>
                </c:pt>
                <c:pt idx="4">
                  <c:v>5.46</c:v>
                </c:pt>
              </c:numCache>
            </c:numRef>
          </c:val>
          <c:smooth val="0"/>
        </c:ser>
        <c:dLbls>
          <c:showLegendKey val="0"/>
          <c:showVal val="0"/>
          <c:showCatName val="0"/>
          <c:showSerName val="0"/>
          <c:showPercent val="0"/>
          <c:showBubbleSize val="0"/>
        </c:dLbls>
        <c:marker val="1"/>
        <c:smooth val="0"/>
        <c:axId val="121907840"/>
        <c:axId val="121926400"/>
      </c:lineChart>
      <c:catAx>
        <c:axId val="12190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926400"/>
        <c:crosses val="autoZero"/>
        <c:auto val="1"/>
        <c:lblAlgn val="ctr"/>
        <c:lblOffset val="100"/>
        <c:tickLblSkip val="1"/>
        <c:tickMarkSkip val="1"/>
        <c:noMultiLvlLbl val="0"/>
      </c:catAx>
      <c:valAx>
        <c:axId val="12192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90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c:v>
                </c:pt>
                <c:pt idx="2">
                  <c:v>#N/A</c:v>
                </c:pt>
                <c:pt idx="3">
                  <c:v>0.1</c:v>
                </c:pt>
                <c:pt idx="4">
                  <c:v>#N/A</c:v>
                </c:pt>
                <c:pt idx="5">
                  <c:v>0.11</c:v>
                </c:pt>
                <c:pt idx="6">
                  <c:v>#N/A</c:v>
                </c:pt>
                <c:pt idx="7">
                  <c:v>0.11</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0.02</c:v>
                </c:pt>
                <c:pt idx="4">
                  <c:v>#N/A</c:v>
                </c:pt>
                <c:pt idx="5">
                  <c:v>0.04</c:v>
                </c:pt>
                <c:pt idx="6">
                  <c:v>#N/A</c:v>
                </c:pt>
                <c:pt idx="7">
                  <c:v>0.04</c:v>
                </c:pt>
                <c:pt idx="8">
                  <c:v>#N/A</c:v>
                </c:pt>
                <c:pt idx="9">
                  <c:v>0.04</c:v>
                </c:pt>
              </c:numCache>
            </c:numRef>
          </c:val>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0.05</c:v>
                </c:pt>
                <c:pt idx="4">
                  <c:v>#N/A</c:v>
                </c:pt>
                <c:pt idx="5">
                  <c:v>0.03</c:v>
                </c:pt>
                <c:pt idx="6">
                  <c:v>#N/A</c:v>
                </c:pt>
                <c:pt idx="7">
                  <c:v>0.65</c:v>
                </c:pt>
                <c:pt idx="8">
                  <c:v>#N/A</c:v>
                </c:pt>
                <c:pt idx="9">
                  <c:v>0.13</c:v>
                </c:pt>
              </c:numCache>
            </c:numRef>
          </c:val>
        </c:ser>
        <c:ser>
          <c:idx val="4"/>
          <c:order val="4"/>
          <c:tx>
            <c:strRef>
              <c:f>データシート!$A$31</c:f>
              <c:strCache>
                <c:ptCount val="1"/>
                <c:pt idx="0">
                  <c:v>魚市場事業特別会計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0.12</c:v>
                </c:pt>
                <c:pt idx="4">
                  <c:v>#N/A</c:v>
                </c:pt>
                <c:pt idx="5">
                  <c:v>5.82</c:v>
                </c:pt>
                <c:pt idx="6">
                  <c:v>#N/A</c:v>
                </c:pt>
                <c:pt idx="7">
                  <c:v>4.58</c:v>
                </c:pt>
                <c:pt idx="8">
                  <c:v>#N/A</c:v>
                </c:pt>
                <c:pt idx="9">
                  <c:v>0.24</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0.09</c:v>
                </c:pt>
                <c:pt idx="2">
                  <c:v>#N/A</c:v>
                </c:pt>
                <c:pt idx="3">
                  <c:v>0.62</c:v>
                </c:pt>
                <c:pt idx="4">
                  <c:v>#N/A</c:v>
                </c:pt>
                <c:pt idx="5">
                  <c:v>0.47</c:v>
                </c:pt>
                <c:pt idx="6">
                  <c:v>#N/A</c:v>
                </c:pt>
                <c:pt idx="7">
                  <c:v>0.91</c:v>
                </c:pt>
                <c:pt idx="8">
                  <c:v>#N/A</c:v>
                </c:pt>
                <c:pt idx="9">
                  <c:v>0.62</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1.47</c:v>
                </c:pt>
                <c:pt idx="2">
                  <c:v>#N/A</c:v>
                </c:pt>
                <c:pt idx="3">
                  <c:v>1.42</c:v>
                </c:pt>
                <c:pt idx="4">
                  <c:v>#N/A</c:v>
                </c:pt>
                <c:pt idx="5">
                  <c:v>2.46</c:v>
                </c:pt>
                <c:pt idx="6">
                  <c:v>#N/A</c:v>
                </c:pt>
                <c:pt idx="7">
                  <c:v>2.96</c:v>
                </c:pt>
                <c:pt idx="8">
                  <c:v>#N/A</c:v>
                </c:pt>
                <c:pt idx="9">
                  <c:v>2.2599999999999998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9.66</c:v>
                </c:pt>
                <c:pt idx="2">
                  <c:v>#N/A</c:v>
                </c:pt>
                <c:pt idx="3">
                  <c:v>10.92</c:v>
                </c:pt>
                <c:pt idx="4">
                  <c:v>#N/A</c:v>
                </c:pt>
                <c:pt idx="5">
                  <c:v>10.27</c:v>
                </c:pt>
                <c:pt idx="6">
                  <c:v>#N/A</c:v>
                </c:pt>
                <c:pt idx="7">
                  <c:v>11.02</c:v>
                </c:pt>
                <c:pt idx="8">
                  <c:v>#N/A</c:v>
                </c:pt>
                <c:pt idx="9">
                  <c:v>11.37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4.01</c:v>
                </c:pt>
                <c:pt idx="2">
                  <c:v>#N/A</c:v>
                </c:pt>
                <c:pt idx="3">
                  <c:v>1.5</c:v>
                </c:pt>
                <c:pt idx="4">
                  <c:v>#N/A</c:v>
                </c:pt>
                <c:pt idx="5">
                  <c:v>21.03</c:v>
                </c:pt>
                <c:pt idx="6">
                  <c:v>#N/A</c:v>
                </c:pt>
                <c:pt idx="7">
                  <c:v>16.989999999999998</c:v>
                </c:pt>
                <c:pt idx="8">
                  <c:v>#N/A</c:v>
                </c:pt>
                <c:pt idx="9">
                  <c:v>34.700000000000003</c:v>
                </c:pt>
              </c:numCache>
            </c:numRef>
          </c:val>
        </c:ser>
        <c:ser>
          <c:idx val="9"/>
          <c:order val="9"/>
          <c:tx>
            <c:strRef>
              <c:f>データシート!$A$36</c:f>
              <c:strCache>
                <c:ptCount val="1"/>
                <c:pt idx="0">
                  <c:v>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1.41</c:v>
                </c:pt>
                <c:pt idx="2">
                  <c:v>1.07</c:v>
                </c:pt>
                <c:pt idx="3">
                  <c:v>#N/A</c:v>
                </c:pt>
                <c:pt idx="4">
                  <c:v>0.77</c:v>
                </c:pt>
                <c:pt idx="5">
                  <c:v>#N/A</c:v>
                </c:pt>
                <c:pt idx="6">
                  <c:v>#N/A</c:v>
                </c:pt>
                <c:pt idx="7">
                  <c:v>0.64</c:v>
                </c:pt>
                <c:pt idx="8">
                  <c:v>0.86</c:v>
                </c:pt>
                <c:pt idx="9">
                  <c:v>#N/A</c:v>
                </c:pt>
              </c:numCache>
            </c:numRef>
          </c:val>
        </c:ser>
        <c:dLbls>
          <c:showLegendKey val="0"/>
          <c:showVal val="0"/>
          <c:showCatName val="0"/>
          <c:showSerName val="0"/>
          <c:showPercent val="0"/>
          <c:showBubbleSize val="0"/>
        </c:dLbls>
        <c:gapWidth val="150"/>
        <c:overlap val="100"/>
        <c:axId val="131732224"/>
        <c:axId val="131733760"/>
      </c:barChart>
      <c:catAx>
        <c:axId val="13173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733760"/>
        <c:crosses val="autoZero"/>
        <c:auto val="1"/>
        <c:lblAlgn val="ctr"/>
        <c:lblOffset val="100"/>
        <c:tickLblSkip val="1"/>
        <c:tickMarkSkip val="1"/>
        <c:noMultiLvlLbl val="0"/>
      </c:catAx>
      <c:valAx>
        <c:axId val="13173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732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1670</c:v>
                </c:pt>
                <c:pt idx="5">
                  <c:v>1681</c:v>
                </c:pt>
                <c:pt idx="8">
                  <c:v>1817</c:v>
                </c:pt>
                <c:pt idx="11">
                  <c:v>1819</c:v>
                </c:pt>
                <c:pt idx="14">
                  <c:v>1888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70</c:v>
                </c:pt>
                <c:pt idx="3">
                  <c:v>53</c:v>
                </c:pt>
                <c:pt idx="6">
                  <c:v>73</c:v>
                </c:pt>
                <c:pt idx="9">
                  <c:v>70</c:v>
                </c:pt>
                <c:pt idx="12">
                  <c:v>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147</c:v>
                </c:pt>
                <c:pt idx="3">
                  <c:v>108</c:v>
                </c:pt>
                <c:pt idx="6">
                  <c:v>75</c:v>
                </c:pt>
                <c:pt idx="9">
                  <c:v>56</c:v>
                </c:pt>
                <c:pt idx="12">
                  <c:v>81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458</c:v>
                </c:pt>
                <c:pt idx="3">
                  <c:v>495</c:v>
                </c:pt>
                <c:pt idx="6">
                  <c:v>618</c:v>
                </c:pt>
                <c:pt idx="9">
                  <c:v>562</c:v>
                </c:pt>
                <c:pt idx="12">
                  <c:v>827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2025</c:v>
                </c:pt>
                <c:pt idx="3">
                  <c:v>2023</c:v>
                </c:pt>
                <c:pt idx="6">
                  <c:v>2309</c:v>
                </c:pt>
                <c:pt idx="9">
                  <c:v>2147</c:v>
                </c:pt>
                <c:pt idx="12">
                  <c:v>2145</c:v>
                </c:pt>
              </c:numCache>
            </c:numRef>
          </c:val>
        </c:ser>
        <c:dLbls>
          <c:showLegendKey val="0"/>
          <c:showVal val="0"/>
          <c:showCatName val="0"/>
          <c:showSerName val="0"/>
          <c:showPercent val="0"/>
          <c:showBubbleSize val="0"/>
        </c:dLbls>
        <c:gapWidth val="100"/>
        <c:overlap val="100"/>
        <c:axId val="130519040"/>
        <c:axId val="130520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1030</c:v>
                </c:pt>
                <c:pt idx="2">
                  <c:v>#N/A</c:v>
                </c:pt>
                <c:pt idx="3">
                  <c:v>#N/A</c:v>
                </c:pt>
                <c:pt idx="4">
                  <c:v>998</c:v>
                </c:pt>
                <c:pt idx="5">
                  <c:v>#N/A</c:v>
                </c:pt>
                <c:pt idx="6">
                  <c:v>#N/A</c:v>
                </c:pt>
                <c:pt idx="7">
                  <c:v>1258</c:v>
                </c:pt>
                <c:pt idx="8">
                  <c:v>#N/A</c:v>
                </c:pt>
                <c:pt idx="9">
                  <c:v>#N/A</c:v>
                </c:pt>
                <c:pt idx="10">
                  <c:v>1016</c:v>
                </c:pt>
                <c:pt idx="11">
                  <c:v>#N/A</c:v>
                </c:pt>
                <c:pt idx="12">
                  <c:v>#N/A</c:v>
                </c:pt>
                <c:pt idx="13">
                  <c:v>1226</c:v>
                </c:pt>
                <c:pt idx="14">
                  <c:v>#N/A</c:v>
                </c:pt>
              </c:numCache>
            </c:numRef>
          </c:val>
          <c:smooth val="0"/>
        </c:ser>
        <c:dLbls>
          <c:showLegendKey val="0"/>
          <c:showVal val="0"/>
          <c:showCatName val="0"/>
          <c:showSerName val="0"/>
          <c:showPercent val="0"/>
          <c:showBubbleSize val="0"/>
        </c:dLbls>
        <c:marker val="1"/>
        <c:smooth val="0"/>
        <c:axId val="130519040"/>
        <c:axId val="130520960"/>
      </c:lineChart>
      <c:catAx>
        <c:axId val="1305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520960"/>
        <c:crosses val="autoZero"/>
        <c:auto val="1"/>
        <c:lblAlgn val="ctr"/>
        <c:lblOffset val="100"/>
        <c:tickLblSkip val="1"/>
        <c:tickMarkSkip val="1"/>
        <c:noMultiLvlLbl val="0"/>
      </c:catAx>
      <c:valAx>
        <c:axId val="1305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21047</c:v>
                </c:pt>
                <c:pt idx="5">
                  <c:v>21930</c:v>
                </c:pt>
                <c:pt idx="8">
                  <c:v>21636</c:v>
                </c:pt>
                <c:pt idx="11">
                  <c:v>21286</c:v>
                </c:pt>
                <c:pt idx="14">
                  <c:v>20676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52</c:v>
                </c:pt>
                <c:pt idx="5">
                  <c:v>32</c:v>
                </c:pt>
                <c:pt idx="8">
                  <c:v>15</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2009</c:v>
                </c:pt>
                <c:pt idx="5">
                  <c:v>2167</c:v>
                </c:pt>
                <c:pt idx="8">
                  <c:v>5720</c:v>
                </c:pt>
                <c:pt idx="11">
                  <c:v>12445</c:v>
                </c:pt>
                <c:pt idx="14">
                  <c:v>10735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5199</c:v>
                </c:pt>
                <c:pt idx="3">
                  <c:v>5126</c:v>
                </c:pt>
                <c:pt idx="6">
                  <c:v>4924</c:v>
                </c:pt>
                <c:pt idx="9">
                  <c:v>4784</c:v>
                </c:pt>
                <c:pt idx="12">
                  <c:v>4600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851</c:v>
                </c:pt>
                <c:pt idx="3">
                  <c:v>1625</c:v>
                </c:pt>
                <c:pt idx="6">
                  <c:v>1601</c:v>
                </c:pt>
                <c:pt idx="9">
                  <c:v>1554</c:v>
                </c:pt>
                <c:pt idx="12">
                  <c:v>1492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8734</c:v>
                </c:pt>
                <c:pt idx="3">
                  <c:v>8584</c:v>
                </c:pt>
                <c:pt idx="6">
                  <c:v>7612</c:v>
                </c:pt>
                <c:pt idx="9">
                  <c:v>6607</c:v>
                </c:pt>
                <c:pt idx="12">
                  <c:v>5492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91</c:v>
                </c:pt>
                <c:pt idx="3">
                  <c:v>62</c:v>
                </c:pt>
                <c:pt idx="6">
                  <c:v>33</c:v>
                </c:pt>
                <c:pt idx="9">
                  <c:v>10</c:v>
                </c:pt>
                <c:pt idx="12">
                  <c:v>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21823</c:v>
                </c:pt>
                <c:pt idx="3">
                  <c:v>22417</c:v>
                </c:pt>
                <c:pt idx="6">
                  <c:v>21896</c:v>
                </c:pt>
                <c:pt idx="9">
                  <c:v>21220</c:v>
                </c:pt>
                <c:pt idx="12">
                  <c:v>21053</c:v>
                </c:pt>
              </c:numCache>
            </c:numRef>
          </c:val>
        </c:ser>
        <c:dLbls>
          <c:showLegendKey val="0"/>
          <c:showVal val="0"/>
          <c:showCatName val="0"/>
          <c:showSerName val="0"/>
          <c:showPercent val="0"/>
          <c:showBubbleSize val="0"/>
        </c:dLbls>
        <c:gapWidth val="100"/>
        <c:overlap val="100"/>
        <c:axId val="131498368"/>
        <c:axId val="131500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13589</c:v>
                </c:pt>
                <c:pt idx="2">
                  <c:v>#N/A</c:v>
                </c:pt>
                <c:pt idx="3">
                  <c:v>#N/A</c:v>
                </c:pt>
                <c:pt idx="4">
                  <c:v>13685</c:v>
                </c:pt>
                <c:pt idx="5">
                  <c:v>#N/A</c:v>
                </c:pt>
                <c:pt idx="6">
                  <c:v>#N/A</c:v>
                </c:pt>
                <c:pt idx="7">
                  <c:v>8694</c:v>
                </c:pt>
                <c:pt idx="8">
                  <c:v>#N/A</c:v>
                </c:pt>
                <c:pt idx="9">
                  <c:v>#N/A</c:v>
                </c:pt>
                <c:pt idx="10">
                  <c:v>443</c:v>
                </c:pt>
                <c:pt idx="11">
                  <c:v>#N/A</c:v>
                </c:pt>
                <c:pt idx="12">
                  <c:v>#N/A</c:v>
                </c:pt>
                <c:pt idx="13">
                  <c:v>1232</c:v>
                </c:pt>
                <c:pt idx="14">
                  <c:v>#N/A</c:v>
                </c:pt>
              </c:numCache>
            </c:numRef>
          </c:val>
          <c:smooth val="0"/>
        </c:ser>
        <c:dLbls>
          <c:showLegendKey val="0"/>
          <c:showVal val="0"/>
          <c:showCatName val="0"/>
          <c:showSerName val="0"/>
          <c:showPercent val="0"/>
          <c:showBubbleSize val="0"/>
        </c:dLbls>
        <c:marker val="1"/>
        <c:smooth val="0"/>
        <c:axId val="131498368"/>
        <c:axId val="131500288"/>
      </c:lineChart>
      <c:catAx>
        <c:axId val="13149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500288"/>
        <c:crosses val="autoZero"/>
        <c:auto val="1"/>
        <c:lblAlgn val="ctr"/>
        <c:lblOffset val="100"/>
        <c:tickLblSkip val="1"/>
        <c:tickMarkSkip val="1"/>
        <c:noMultiLvlLbl val="0"/>
      </c:catAx>
      <c:valAx>
        <c:axId val="13150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9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岩手県大船渡市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39,134
38,858
323.30
84,208,833
70,803,575
3,885,732
11,196,765
21,053,410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年度からは他の類似団体平均と同様に減少傾向にありましたが、平成</a:t>
          </a:r>
          <a:r>
            <a:rPr kumimoji="1" lang="en-US" altLang="ja-JP" sz="1300">
              <a:latin typeface="ＭＳ Ｐゴシック"/>
            </a:rPr>
            <a:t>25</a:t>
          </a:r>
          <a:r>
            <a:rPr kumimoji="1" lang="ja-JP" altLang="en-US" sz="1300">
              <a:latin typeface="ＭＳ Ｐゴシック"/>
            </a:rPr>
            <a:t>年度は前年度より</a:t>
          </a:r>
          <a:r>
            <a:rPr kumimoji="1" lang="en-US" altLang="ja-JP" sz="1300">
              <a:latin typeface="ＭＳ Ｐゴシック"/>
            </a:rPr>
            <a:t>0.01</a:t>
          </a:r>
          <a:r>
            <a:rPr kumimoji="1" lang="ja-JP" altLang="en-US" sz="1300">
              <a:latin typeface="ＭＳ Ｐゴシック"/>
            </a:rPr>
            <a:t>ポイント改善し</a:t>
          </a:r>
          <a:r>
            <a:rPr kumimoji="1" lang="en-US" altLang="ja-JP" sz="1300">
              <a:latin typeface="ＭＳ Ｐゴシック"/>
            </a:rPr>
            <a:t>0.39</a:t>
          </a:r>
          <a:r>
            <a:rPr kumimoji="1" lang="ja-JP" altLang="en-US" sz="1300">
              <a:latin typeface="ＭＳ Ｐゴシック"/>
            </a:rPr>
            <a:t>となっています。引き続き、人件費・物件費等の削減や市税の徴収率向上対策の取組み等により、財政基盤の強化に努めます。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34925</xdr:rowOff>
    </xdr:from>
    <xdr:to>
      <xdr:col>7</xdr:col>
      <xdr:colOff>152400</xdr:colOff>
      <xdr:row>43</xdr:row>
      <xdr:rowOff>55033</xdr:rowOff>
    </xdr:to>
    <xdr:cxnSp macro="">
      <xdr:nvCxnSpPr>
        <xdr:cNvPr id="68" name="直線コネクタ 67"/>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55033</xdr:rowOff>
    </xdr:to>
    <xdr:cxnSp macro="">
      <xdr:nvCxnSpPr>
        <xdr:cNvPr id="71" name="直線コネクタ 70"/>
        <xdr:cNvCxnSpPr/>
      </xdr:nvCxnSpPr>
      <xdr:spPr>
        <a:xfrm>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43</xdr:row>
      <xdr:rowOff>34925</xdr:rowOff>
    </xdr:to>
    <xdr:cxnSp macro="">
      <xdr:nvCxnSpPr>
        <xdr:cNvPr id="74" name="直線コネクタ 73"/>
        <xdr:cNvCxnSpPr/>
      </xdr:nvCxnSpPr>
      <xdr:spPr>
        <a:xfrm>
          <a:off x="2336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166158</xdr:rowOff>
    </xdr:to>
    <xdr:cxnSp macro="">
      <xdr:nvCxnSpPr>
        <xdr:cNvPr id="77" name="直線コネクタ 76"/>
        <xdr:cNvCxnSpPr/>
      </xdr:nvCxnSpPr>
      <xdr:spPr>
        <a:xfrm>
          <a:off x="1447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87" name="円/楕円 86"/>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127652</xdr:rowOff>
    </xdr:from>
    <xdr:ext cx="762000" cy="259045"/>
    <xdr:sp macro="" textlink="">
      <xdr:nvSpPr>
        <xdr:cNvPr id="88"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91" name="円/楕円 90"/>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70502</xdr:rowOff>
    </xdr:from>
    <xdr:ext cx="762000" cy="259045"/>
    <xdr:sp macro="" textlink="">
      <xdr:nvSpPr>
        <xdr:cNvPr id="92" name="テキスト ボックス 91"/>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6" name="テキスト ボックス 95"/>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歳出経常一般財源については、利子償還金の減少により公債費が抑制され、歳入経常一般財源においては、震災の影響で落ち込んでいた市税が復旧・復興の進展等により大幅な増となり、類似団体平均と比較して</a:t>
          </a:r>
          <a:r>
            <a:rPr lang="en-US" altLang="ja-JP" sz="1300" b="0" i="0" baseline="0">
              <a:solidFill>
                <a:schemeClr val="dk1"/>
              </a:solidFill>
              <a:effectLst/>
              <a:latin typeface="+mn-lt"/>
              <a:ea typeface="+mn-ea"/>
              <a:cs typeface="+mn-cs"/>
            </a:rPr>
            <a:t>2.0</a:t>
          </a:r>
          <a:r>
            <a:rPr lang="ja-JP" altLang="en-US" sz="1300" b="0" i="0" baseline="0">
              <a:solidFill>
                <a:schemeClr val="dk1"/>
              </a:solidFill>
              <a:effectLst/>
              <a:latin typeface="+mn-lt"/>
              <a:ea typeface="+mn-ea"/>
              <a:cs typeface="+mn-cs"/>
            </a:rPr>
            <a:t>ポイント、前年度より</a:t>
          </a:r>
          <a:r>
            <a:rPr lang="en-US" altLang="ja-JP" sz="1300" b="0" i="0" baseline="0">
              <a:solidFill>
                <a:schemeClr val="dk1"/>
              </a:solidFill>
              <a:effectLst/>
              <a:latin typeface="+mn-lt"/>
              <a:ea typeface="+mn-ea"/>
              <a:cs typeface="+mn-cs"/>
            </a:rPr>
            <a:t>1.7</a:t>
          </a:r>
          <a:r>
            <a:rPr lang="ja-JP" altLang="en-US" sz="1300" b="0" i="0" baseline="0">
              <a:solidFill>
                <a:schemeClr val="dk1"/>
              </a:solidFill>
              <a:effectLst/>
              <a:latin typeface="+mn-lt"/>
              <a:ea typeface="+mn-ea"/>
              <a:cs typeface="+mn-cs"/>
            </a:rPr>
            <a:t>ポイント下回り</a:t>
          </a:r>
          <a:r>
            <a:rPr lang="en-US" altLang="ja-JP" sz="1300" b="0" i="0" baseline="0">
              <a:solidFill>
                <a:schemeClr val="dk1"/>
              </a:solidFill>
              <a:effectLst/>
              <a:latin typeface="+mn-lt"/>
              <a:ea typeface="+mn-ea"/>
              <a:cs typeface="+mn-cs"/>
            </a:rPr>
            <a:t>86.7</a:t>
          </a:r>
          <a:r>
            <a:rPr lang="ja-JP" altLang="en-US" sz="1300" b="0" i="0" baseline="0">
              <a:solidFill>
                <a:schemeClr val="dk1"/>
              </a:solidFill>
              <a:effectLst/>
              <a:latin typeface="+mn-lt"/>
              <a:ea typeface="+mn-ea"/>
              <a:cs typeface="+mn-cs"/>
            </a:rPr>
            <a:t>％となりました。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50437</xdr:rowOff>
    </xdr:from>
    <xdr:to>
      <xdr:col>7</xdr:col>
      <xdr:colOff>152400</xdr:colOff>
      <xdr:row>61</xdr:row>
      <xdr:rowOff>109038</xdr:rowOff>
    </xdr:to>
    <xdr:cxnSp macro="">
      <xdr:nvCxnSpPr>
        <xdr:cNvPr id="133" name="直線コネクタ 132"/>
        <xdr:cNvCxnSpPr/>
      </xdr:nvCxnSpPr>
      <xdr:spPr>
        <a:xfrm flipV="1">
          <a:off x="4114800" y="10508887"/>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109038</xdr:rowOff>
    </xdr:from>
    <xdr:to>
      <xdr:col>6</xdr:col>
      <xdr:colOff>0</xdr:colOff>
      <xdr:row>62</xdr:row>
      <xdr:rowOff>127181</xdr:rowOff>
    </xdr:to>
    <xdr:cxnSp macro="">
      <xdr:nvCxnSpPr>
        <xdr:cNvPr id="136" name="直線コネクタ 135"/>
        <xdr:cNvCxnSpPr/>
      </xdr:nvCxnSpPr>
      <xdr:spPr>
        <a:xfrm flipV="1">
          <a:off x="3225800" y="10567488"/>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12519</xdr:rowOff>
    </xdr:from>
    <xdr:to>
      <xdr:col>4</xdr:col>
      <xdr:colOff>482600</xdr:colOff>
      <xdr:row>62</xdr:row>
      <xdr:rowOff>127181</xdr:rowOff>
    </xdr:to>
    <xdr:cxnSp macro="">
      <xdr:nvCxnSpPr>
        <xdr:cNvPr id="139" name="直線コネクタ 138"/>
        <xdr:cNvCxnSpPr/>
      </xdr:nvCxnSpPr>
      <xdr:spPr>
        <a:xfrm>
          <a:off x="2336800" y="10470969"/>
          <a:ext cx="889000" cy="28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12519</xdr:rowOff>
    </xdr:from>
    <xdr:to>
      <xdr:col>3</xdr:col>
      <xdr:colOff>279400</xdr:colOff>
      <xdr:row>61</xdr:row>
      <xdr:rowOff>122827</xdr:rowOff>
    </xdr:to>
    <xdr:cxnSp macro="">
      <xdr:nvCxnSpPr>
        <xdr:cNvPr id="142" name="直線コネクタ 141"/>
        <xdr:cNvCxnSpPr/>
      </xdr:nvCxnSpPr>
      <xdr:spPr>
        <a:xfrm flipV="1">
          <a:off x="1447800" y="10470969"/>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171087</xdr:rowOff>
    </xdr:from>
    <xdr:to>
      <xdr:col>7</xdr:col>
      <xdr:colOff>203200</xdr:colOff>
      <xdr:row>61</xdr:row>
      <xdr:rowOff>101237</xdr:rowOff>
    </xdr:to>
    <xdr:sp macro="" textlink="">
      <xdr:nvSpPr>
        <xdr:cNvPr id="152" name="円/楕円 151"/>
        <xdr:cNvSpPr/>
      </xdr:nvSpPr>
      <xdr:spPr>
        <a:xfrm>
          <a:off x="4902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16164</xdr:rowOff>
    </xdr:from>
    <xdr:ext cx="762000" cy="259045"/>
    <xdr:sp macro="" textlink="">
      <xdr:nvSpPr>
        <xdr:cNvPr id="153" name="財政構造の弾力性該当値テキスト"/>
        <xdr:cNvSpPr txBox="1"/>
      </xdr:nvSpPr>
      <xdr:spPr>
        <a:xfrm>
          <a:off x="5041900" y="103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58238</xdr:rowOff>
    </xdr:from>
    <xdr:to>
      <xdr:col>6</xdr:col>
      <xdr:colOff>50800</xdr:colOff>
      <xdr:row>61</xdr:row>
      <xdr:rowOff>159838</xdr:rowOff>
    </xdr:to>
    <xdr:sp macro="" textlink="">
      <xdr:nvSpPr>
        <xdr:cNvPr id="154" name="円/楕円 153"/>
        <xdr:cNvSpPr/>
      </xdr:nvSpPr>
      <xdr:spPr>
        <a:xfrm>
          <a:off x="4064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170015</xdr:rowOff>
    </xdr:from>
    <xdr:ext cx="736600" cy="259045"/>
    <xdr:sp macro="" textlink="">
      <xdr:nvSpPr>
        <xdr:cNvPr id="155" name="テキスト ボックス 154"/>
        <xdr:cNvSpPr txBox="1"/>
      </xdr:nvSpPr>
      <xdr:spPr>
        <a:xfrm>
          <a:off x="3733800" y="1028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76381</xdr:rowOff>
    </xdr:from>
    <xdr:to>
      <xdr:col>4</xdr:col>
      <xdr:colOff>533400</xdr:colOff>
      <xdr:row>63</xdr:row>
      <xdr:rowOff>6531</xdr:rowOff>
    </xdr:to>
    <xdr:sp macro="" textlink="">
      <xdr:nvSpPr>
        <xdr:cNvPr id="156" name="円/楕円 155"/>
        <xdr:cNvSpPr/>
      </xdr:nvSpPr>
      <xdr:spPr>
        <a:xfrm>
          <a:off x="3175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162758</xdr:rowOff>
    </xdr:from>
    <xdr:ext cx="762000" cy="259045"/>
    <xdr:sp macro="" textlink="">
      <xdr:nvSpPr>
        <xdr:cNvPr id="157" name="テキスト ボックス 156"/>
        <xdr:cNvSpPr txBox="1"/>
      </xdr:nvSpPr>
      <xdr:spPr>
        <a:xfrm>
          <a:off x="2844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133169</xdr:rowOff>
    </xdr:from>
    <xdr:to>
      <xdr:col>3</xdr:col>
      <xdr:colOff>330200</xdr:colOff>
      <xdr:row>61</xdr:row>
      <xdr:rowOff>63319</xdr:rowOff>
    </xdr:to>
    <xdr:sp macro="" textlink="">
      <xdr:nvSpPr>
        <xdr:cNvPr id="158" name="円/楕円 157"/>
        <xdr:cNvSpPr/>
      </xdr:nvSpPr>
      <xdr:spPr>
        <a:xfrm>
          <a:off x="2286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73496</xdr:rowOff>
    </xdr:from>
    <xdr:ext cx="762000" cy="259045"/>
    <xdr:sp macro="" textlink="">
      <xdr:nvSpPr>
        <xdr:cNvPr id="159" name="テキスト ボックス 158"/>
        <xdr:cNvSpPr txBox="1"/>
      </xdr:nvSpPr>
      <xdr:spPr>
        <a:xfrm>
          <a:off x="1955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72027</xdr:rowOff>
    </xdr:from>
    <xdr:to>
      <xdr:col>2</xdr:col>
      <xdr:colOff>127000</xdr:colOff>
      <xdr:row>62</xdr:row>
      <xdr:rowOff>2177</xdr:rowOff>
    </xdr:to>
    <xdr:sp macro="" textlink="">
      <xdr:nvSpPr>
        <xdr:cNvPr id="160" name="円/楕円 159"/>
        <xdr:cNvSpPr/>
      </xdr:nvSpPr>
      <xdr:spPr>
        <a:xfrm>
          <a:off x="1397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12354</xdr:rowOff>
    </xdr:from>
    <xdr:ext cx="762000" cy="259045"/>
    <xdr:sp macro="" textlink="">
      <xdr:nvSpPr>
        <xdr:cNvPr id="161" name="テキスト ボックス 160"/>
        <xdr:cNvSpPr txBox="1"/>
      </xdr:nvSpPr>
      <xdr:spPr>
        <a:xfrm>
          <a:off x="1066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[535,876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205,833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経費全般における節減合理化により人件費や物件費、維持補修費の抑制に努めているものの、前年度よりも震災対応に係る災害廃棄物処理事業の経費が増大したことにより</a:t>
          </a:r>
          <a:r>
            <a:rPr kumimoji="1" lang="en-US" altLang="ja-JP" sz="1300">
              <a:latin typeface="ＭＳ Ｐゴシック"/>
            </a:rPr>
            <a:t>388,429</a:t>
          </a:r>
          <a:r>
            <a:rPr kumimoji="1" lang="ja-JP" altLang="en-US" sz="1300">
              <a:latin typeface="ＭＳ Ｐゴシック"/>
            </a:rPr>
            <a:t>円増の</a:t>
          </a:r>
          <a:r>
            <a:rPr kumimoji="1" lang="en-US" altLang="ja-JP" sz="1300">
              <a:latin typeface="ＭＳ Ｐゴシック"/>
            </a:rPr>
            <a:t>535,876</a:t>
          </a:r>
          <a:r>
            <a:rPr kumimoji="1" lang="ja-JP" altLang="en-US" sz="1300">
              <a:latin typeface="ＭＳ Ｐゴシック"/>
            </a:rPr>
            <a:t>円となりました。</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140720</xdr:rowOff>
    </xdr:from>
    <xdr:to>
      <xdr:col>7</xdr:col>
      <xdr:colOff>152400</xdr:colOff>
      <xdr:row>83</xdr:row>
      <xdr:rowOff>1339</xdr:rowOff>
    </xdr:to>
    <xdr:cxnSp macro="">
      <xdr:nvCxnSpPr>
        <xdr:cNvPr id="195" name="直線コネクタ 194"/>
        <xdr:cNvCxnSpPr/>
      </xdr:nvCxnSpPr>
      <xdr:spPr>
        <a:xfrm>
          <a:off x="4114800" y="14199620"/>
          <a:ext cx="838200" cy="3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140720</xdr:rowOff>
    </xdr:from>
    <xdr:to>
      <xdr:col>6</xdr:col>
      <xdr:colOff>0</xdr:colOff>
      <xdr:row>83</xdr:row>
      <xdr:rowOff>52206</xdr:rowOff>
    </xdr:to>
    <xdr:cxnSp macro="">
      <xdr:nvCxnSpPr>
        <xdr:cNvPr id="198" name="直線コネクタ 197"/>
        <xdr:cNvCxnSpPr/>
      </xdr:nvCxnSpPr>
      <xdr:spPr>
        <a:xfrm flipV="1">
          <a:off x="3225800" y="14199620"/>
          <a:ext cx="889000" cy="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13833</xdr:rowOff>
    </xdr:from>
    <xdr:to>
      <xdr:col>4</xdr:col>
      <xdr:colOff>482600</xdr:colOff>
      <xdr:row>83</xdr:row>
      <xdr:rowOff>52206</xdr:rowOff>
    </xdr:to>
    <xdr:cxnSp macro="">
      <xdr:nvCxnSpPr>
        <xdr:cNvPr id="201" name="直線コネクタ 200"/>
        <xdr:cNvCxnSpPr/>
      </xdr:nvCxnSpPr>
      <xdr:spPr>
        <a:xfrm>
          <a:off x="2336800" y="13901283"/>
          <a:ext cx="889000" cy="38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10176</xdr:rowOff>
    </xdr:from>
    <xdr:to>
      <xdr:col>3</xdr:col>
      <xdr:colOff>279400</xdr:colOff>
      <xdr:row>81</xdr:row>
      <xdr:rowOff>13833</xdr:rowOff>
    </xdr:to>
    <xdr:cxnSp macro="">
      <xdr:nvCxnSpPr>
        <xdr:cNvPr id="204" name="直線コネクタ 203"/>
        <xdr:cNvCxnSpPr/>
      </xdr:nvCxnSpPr>
      <xdr:spPr>
        <a:xfrm>
          <a:off x="1447800" y="1389762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121989</xdr:rowOff>
    </xdr:from>
    <xdr:to>
      <xdr:col>7</xdr:col>
      <xdr:colOff>203200</xdr:colOff>
      <xdr:row>83</xdr:row>
      <xdr:rowOff>52139</xdr:rowOff>
    </xdr:to>
    <xdr:sp macro="" textlink="">
      <xdr:nvSpPr>
        <xdr:cNvPr id="214" name="円/楕円 213"/>
        <xdr:cNvSpPr/>
      </xdr:nvSpPr>
      <xdr:spPr>
        <a:xfrm>
          <a:off x="4902200" y="141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94066</xdr:rowOff>
    </xdr:from>
    <xdr:ext cx="762000" cy="259045"/>
    <xdr:sp macro="" textlink="">
      <xdr:nvSpPr>
        <xdr:cNvPr id="215" name="人件費・物件費等の状況該当値テキスト"/>
        <xdr:cNvSpPr txBox="1"/>
      </xdr:nvSpPr>
      <xdr:spPr>
        <a:xfrm>
          <a:off x="5041900" y="1415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535,876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89920</xdr:rowOff>
    </xdr:from>
    <xdr:to>
      <xdr:col>6</xdr:col>
      <xdr:colOff>50800</xdr:colOff>
      <xdr:row>83</xdr:row>
      <xdr:rowOff>20070</xdr:rowOff>
    </xdr:to>
    <xdr:sp macro="" textlink="">
      <xdr:nvSpPr>
        <xdr:cNvPr id="216" name="円/楕円 215"/>
        <xdr:cNvSpPr/>
      </xdr:nvSpPr>
      <xdr:spPr>
        <a:xfrm>
          <a:off x="4064000" y="1414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4847</xdr:rowOff>
    </xdr:from>
    <xdr:ext cx="736600" cy="259045"/>
    <xdr:sp macro="" textlink="">
      <xdr:nvSpPr>
        <xdr:cNvPr id="217" name="テキスト ボックス 216"/>
        <xdr:cNvSpPr txBox="1"/>
      </xdr:nvSpPr>
      <xdr:spPr>
        <a:xfrm>
          <a:off x="3733800" y="1423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496,006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1406</xdr:rowOff>
    </xdr:from>
    <xdr:to>
      <xdr:col>4</xdr:col>
      <xdr:colOff>533400</xdr:colOff>
      <xdr:row>83</xdr:row>
      <xdr:rowOff>103006</xdr:rowOff>
    </xdr:to>
    <xdr:sp macro="" textlink="">
      <xdr:nvSpPr>
        <xdr:cNvPr id="218" name="円/楕円 217"/>
        <xdr:cNvSpPr/>
      </xdr:nvSpPr>
      <xdr:spPr>
        <a:xfrm>
          <a:off x="3175000" y="1423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87783</xdr:rowOff>
    </xdr:from>
    <xdr:ext cx="762000" cy="259045"/>
    <xdr:sp macro="" textlink="">
      <xdr:nvSpPr>
        <xdr:cNvPr id="219" name="テキスト ボックス 218"/>
        <xdr:cNvSpPr txBox="1"/>
      </xdr:nvSpPr>
      <xdr:spPr>
        <a:xfrm>
          <a:off x="2844800" y="1431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599,116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134483</xdr:rowOff>
    </xdr:from>
    <xdr:to>
      <xdr:col>3</xdr:col>
      <xdr:colOff>330200</xdr:colOff>
      <xdr:row>81</xdr:row>
      <xdr:rowOff>64633</xdr:rowOff>
    </xdr:to>
    <xdr:sp macro="" textlink="">
      <xdr:nvSpPr>
        <xdr:cNvPr id="220" name="円/楕円 219"/>
        <xdr:cNvSpPr/>
      </xdr:nvSpPr>
      <xdr:spPr>
        <a:xfrm>
          <a:off x="2286000" y="13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74810</xdr:rowOff>
    </xdr:from>
    <xdr:ext cx="762000" cy="259045"/>
    <xdr:sp macro="" textlink="">
      <xdr:nvSpPr>
        <xdr:cNvPr id="221" name="テキスト ボックス 220"/>
        <xdr:cNvSpPr txBox="1"/>
      </xdr:nvSpPr>
      <xdr:spPr>
        <a:xfrm>
          <a:off x="1955800" y="13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125,094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130826</xdr:rowOff>
    </xdr:from>
    <xdr:to>
      <xdr:col>2</xdr:col>
      <xdr:colOff>127000</xdr:colOff>
      <xdr:row>81</xdr:row>
      <xdr:rowOff>60976</xdr:rowOff>
    </xdr:to>
    <xdr:sp macro="" textlink="">
      <xdr:nvSpPr>
        <xdr:cNvPr id="222" name="円/楕円 221"/>
        <xdr:cNvSpPr/>
      </xdr:nvSpPr>
      <xdr:spPr>
        <a:xfrm>
          <a:off x="1397000" y="138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71153</xdr:rowOff>
    </xdr:from>
    <xdr:ext cx="762000" cy="259045"/>
    <xdr:sp macro="" textlink="">
      <xdr:nvSpPr>
        <xdr:cNvPr id="223" name="テキスト ボックス 222"/>
        <xdr:cNvSpPr txBox="1"/>
      </xdr:nvSpPr>
      <xdr:spPr>
        <a:xfrm>
          <a:off x="1066800" y="136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国家公務員の給与減額の取組みに準じて給与減額措置を実施したことから、実施前の前年度に比べ</a:t>
          </a:r>
          <a:r>
            <a:rPr kumimoji="1" lang="en-US" altLang="ja-JP" sz="1300">
              <a:latin typeface="ＭＳ Ｐゴシック"/>
            </a:rPr>
            <a:t>8.2</a:t>
          </a:r>
          <a:r>
            <a:rPr kumimoji="1" lang="ja-JP" altLang="en-US" sz="1300">
              <a:latin typeface="ＭＳ Ｐゴシック"/>
            </a:rPr>
            <a:t>ポイント下回り、常に類似団体より下回っています。</a:t>
          </a:r>
        </a:p>
        <a:p>
          <a:r>
            <a:rPr kumimoji="1" lang="ja-JP" altLang="en-US" sz="1300">
              <a:latin typeface="ＭＳ Ｐゴシック"/>
            </a:rPr>
            <a:t>　今後とも、国や他の地方公共団体との均衡を図り、給与の適正化に努めます。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93557</xdr:rowOff>
    </xdr:from>
    <xdr:to>
      <xdr:col>24</xdr:col>
      <xdr:colOff>558800</xdr:colOff>
      <xdr:row>88</xdr:row>
      <xdr:rowOff>80434</xdr:rowOff>
    </xdr:to>
    <xdr:cxnSp macro="">
      <xdr:nvCxnSpPr>
        <xdr:cNvPr id="257" name="直線コネクタ 256"/>
        <xdr:cNvCxnSpPr/>
      </xdr:nvCxnSpPr>
      <xdr:spPr>
        <a:xfrm flipV="1">
          <a:off x="16179800" y="14838257"/>
          <a:ext cx="8382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80434</xdr:rowOff>
    </xdr:from>
    <xdr:to>
      <xdr:col>23</xdr:col>
      <xdr:colOff>406400</xdr:colOff>
      <xdr:row>88</xdr:row>
      <xdr:rowOff>88477</xdr:rowOff>
    </xdr:to>
    <xdr:cxnSp macro="">
      <xdr:nvCxnSpPr>
        <xdr:cNvPr id="260" name="直線コネクタ 259"/>
        <xdr:cNvCxnSpPr/>
      </xdr:nvCxnSpPr>
      <xdr:spPr>
        <a:xfrm flipV="1">
          <a:off x="15290800" y="151680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133773</xdr:rowOff>
    </xdr:from>
    <xdr:to>
      <xdr:col>22</xdr:col>
      <xdr:colOff>203200</xdr:colOff>
      <xdr:row>88</xdr:row>
      <xdr:rowOff>88477</xdr:rowOff>
    </xdr:to>
    <xdr:cxnSp macro="">
      <xdr:nvCxnSpPr>
        <xdr:cNvPr id="263" name="直線コネクタ 262"/>
        <xdr:cNvCxnSpPr/>
      </xdr:nvCxnSpPr>
      <xdr:spPr>
        <a:xfrm>
          <a:off x="14401800" y="14878473"/>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125730</xdr:rowOff>
    </xdr:from>
    <xdr:to>
      <xdr:col>21</xdr:col>
      <xdr:colOff>0</xdr:colOff>
      <xdr:row>86</xdr:row>
      <xdr:rowOff>133773</xdr:rowOff>
    </xdr:to>
    <xdr:cxnSp macro="">
      <xdr:nvCxnSpPr>
        <xdr:cNvPr id="266" name="直線コネクタ 265"/>
        <xdr:cNvCxnSpPr/>
      </xdr:nvCxnSpPr>
      <xdr:spPr>
        <a:xfrm>
          <a:off x="13512800" y="1487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42757</xdr:rowOff>
    </xdr:from>
    <xdr:to>
      <xdr:col>24</xdr:col>
      <xdr:colOff>609600</xdr:colOff>
      <xdr:row>86</xdr:row>
      <xdr:rowOff>144357</xdr:rowOff>
    </xdr:to>
    <xdr:sp macro="" textlink="">
      <xdr:nvSpPr>
        <xdr:cNvPr id="276" name="円/楕円 275"/>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59284</xdr:rowOff>
    </xdr:from>
    <xdr:ext cx="762000" cy="259045"/>
    <xdr:sp macro="" textlink="">
      <xdr:nvSpPr>
        <xdr:cNvPr id="277" name="給与水準   （国との比較）該当値テキスト"/>
        <xdr:cNvSpPr txBox="1"/>
      </xdr:nvSpPr>
      <xdr:spPr>
        <a:xfrm>
          <a:off x="171069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29634</xdr:rowOff>
    </xdr:from>
    <xdr:to>
      <xdr:col>23</xdr:col>
      <xdr:colOff>457200</xdr:colOff>
      <xdr:row>88</xdr:row>
      <xdr:rowOff>131234</xdr:rowOff>
    </xdr:to>
    <xdr:sp macro="" textlink="">
      <xdr:nvSpPr>
        <xdr:cNvPr id="278" name="円/楕円 277"/>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141411</xdr:rowOff>
    </xdr:from>
    <xdr:ext cx="736600" cy="259045"/>
    <xdr:sp macro="" textlink="">
      <xdr:nvSpPr>
        <xdr:cNvPr id="279" name="テキスト ボックス 278"/>
        <xdr:cNvSpPr txBox="1"/>
      </xdr:nvSpPr>
      <xdr:spPr>
        <a:xfrm>
          <a:off x="15798800" y="14886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37677</xdr:rowOff>
    </xdr:from>
    <xdr:to>
      <xdr:col>22</xdr:col>
      <xdr:colOff>254000</xdr:colOff>
      <xdr:row>88</xdr:row>
      <xdr:rowOff>139277</xdr:rowOff>
    </xdr:to>
    <xdr:sp macro="" textlink="">
      <xdr:nvSpPr>
        <xdr:cNvPr id="280" name="円/楕円 279"/>
        <xdr:cNvSpPr/>
      </xdr:nvSpPr>
      <xdr:spPr>
        <a:xfrm>
          <a:off x="15240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81" name="テキスト ボックス 280"/>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82973</xdr:rowOff>
    </xdr:from>
    <xdr:to>
      <xdr:col>21</xdr:col>
      <xdr:colOff>50800</xdr:colOff>
      <xdr:row>87</xdr:row>
      <xdr:rowOff>13123</xdr:rowOff>
    </xdr:to>
    <xdr:sp macro="" textlink="">
      <xdr:nvSpPr>
        <xdr:cNvPr id="282" name="円/楕円 281"/>
        <xdr:cNvSpPr/>
      </xdr:nvSpPr>
      <xdr:spPr>
        <a:xfrm>
          <a:off x="14351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169350</xdr:rowOff>
    </xdr:from>
    <xdr:ext cx="762000" cy="259045"/>
    <xdr:sp macro="" textlink="">
      <xdr:nvSpPr>
        <xdr:cNvPr id="283" name="テキスト ボックス 282"/>
        <xdr:cNvSpPr txBox="1"/>
      </xdr:nvSpPr>
      <xdr:spPr>
        <a:xfrm>
          <a:off x="14020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84" name="円/楕円 283"/>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161307</xdr:rowOff>
    </xdr:from>
    <xdr:ext cx="762000" cy="259045"/>
    <xdr:sp macro="" textlink="">
      <xdr:nvSpPr>
        <xdr:cNvPr id="285" name="テキスト ボックス 284"/>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13</a:t>
          </a:r>
          <a:r>
            <a:rPr kumimoji="1" lang="ja-JP" altLang="en-US" sz="1300">
              <a:latin typeface="ＭＳ Ｐゴシック"/>
            </a:rPr>
            <a:t>年の合併に伴い策定した「定員適正化計画」において、平成</a:t>
          </a:r>
          <a:r>
            <a:rPr kumimoji="1" lang="en-US" altLang="ja-JP" sz="1300">
              <a:latin typeface="ＭＳ Ｐゴシック"/>
            </a:rPr>
            <a:t>14</a:t>
          </a:r>
          <a:r>
            <a:rPr kumimoji="1" lang="ja-JP" altLang="en-US" sz="1300">
              <a:latin typeface="ＭＳ Ｐゴシック"/>
            </a:rPr>
            <a:t>年度から平成</a:t>
          </a:r>
          <a:r>
            <a:rPr kumimoji="1" lang="en-US" altLang="ja-JP" sz="1300">
              <a:latin typeface="ＭＳ Ｐゴシック"/>
            </a:rPr>
            <a:t>23</a:t>
          </a:r>
          <a:r>
            <a:rPr kumimoji="1" lang="ja-JP" altLang="en-US" sz="1300">
              <a:latin typeface="ＭＳ Ｐゴシック"/>
            </a:rPr>
            <a:t>年度までの</a:t>
          </a:r>
          <a:r>
            <a:rPr kumimoji="1" lang="en-US" altLang="ja-JP" sz="1300">
              <a:latin typeface="ＭＳ Ｐゴシック"/>
            </a:rPr>
            <a:t>10</a:t>
          </a:r>
          <a:r>
            <a:rPr kumimoji="1" lang="ja-JP" altLang="en-US" sz="1300">
              <a:latin typeface="ＭＳ Ｐゴシック"/>
            </a:rPr>
            <a:t>年間に職員を</a:t>
          </a:r>
          <a:r>
            <a:rPr kumimoji="1" lang="en-US" altLang="ja-JP" sz="1300">
              <a:latin typeface="ＭＳ Ｐゴシック"/>
            </a:rPr>
            <a:t>75</a:t>
          </a:r>
          <a:r>
            <a:rPr kumimoji="1" lang="ja-JP" altLang="en-US" sz="1300">
              <a:latin typeface="ＭＳ Ｐゴシック"/>
            </a:rPr>
            <a:t>人削減する目標のところ</a:t>
          </a:r>
          <a:r>
            <a:rPr kumimoji="1" lang="en-US" altLang="ja-JP" sz="1300">
              <a:latin typeface="ＭＳ Ｐゴシック"/>
            </a:rPr>
            <a:t>92</a:t>
          </a:r>
          <a:r>
            <a:rPr kumimoji="1" lang="ja-JP" altLang="en-US" sz="1300">
              <a:latin typeface="ＭＳ Ｐゴシック"/>
            </a:rPr>
            <a:t>人の実績となったことにより、類似団体平均より</a:t>
          </a:r>
          <a:r>
            <a:rPr kumimoji="1" lang="en-US" altLang="ja-JP" sz="1300">
              <a:latin typeface="ＭＳ Ｐゴシック"/>
            </a:rPr>
            <a:t>0.39</a:t>
          </a:r>
          <a:r>
            <a:rPr kumimoji="1" lang="ja-JP" altLang="en-US" sz="1300">
              <a:latin typeface="ＭＳ Ｐゴシック"/>
            </a:rPr>
            <a:t>人少ない職員数となっています。</a:t>
          </a:r>
        </a:p>
        <a:p>
          <a:r>
            <a:rPr kumimoji="1" lang="ja-JP" altLang="en-US" sz="1300">
              <a:latin typeface="ＭＳ Ｐゴシック"/>
            </a:rPr>
            <a:t>　一方、復興事業の推進に要する職員確保のため新規採用者を増員したことにより、前年度に比べ</a:t>
          </a:r>
          <a:r>
            <a:rPr kumimoji="1" lang="en-US" altLang="ja-JP" sz="1300">
              <a:latin typeface="ＭＳ Ｐゴシック"/>
            </a:rPr>
            <a:t>0.07</a:t>
          </a:r>
          <a:r>
            <a:rPr kumimoji="1" lang="ja-JP" altLang="en-US" sz="1300">
              <a:latin typeface="ＭＳ Ｐゴシック"/>
            </a:rPr>
            <a:t>人多くなっています。</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152702</xdr:rowOff>
    </xdr:from>
    <xdr:to>
      <xdr:col>24</xdr:col>
      <xdr:colOff>558800</xdr:colOff>
      <xdr:row>61</xdr:row>
      <xdr:rowOff>160746</xdr:rowOff>
    </xdr:to>
    <xdr:cxnSp macro="">
      <xdr:nvCxnSpPr>
        <xdr:cNvPr id="322" name="直線コネクタ 321"/>
        <xdr:cNvCxnSpPr/>
      </xdr:nvCxnSpPr>
      <xdr:spPr>
        <a:xfrm>
          <a:off x="16179800" y="1061115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128572</xdr:rowOff>
    </xdr:from>
    <xdr:to>
      <xdr:col>23</xdr:col>
      <xdr:colOff>406400</xdr:colOff>
      <xdr:row>61</xdr:row>
      <xdr:rowOff>152702</xdr:rowOff>
    </xdr:to>
    <xdr:cxnSp macro="">
      <xdr:nvCxnSpPr>
        <xdr:cNvPr id="325" name="直線コネクタ 324"/>
        <xdr:cNvCxnSpPr/>
      </xdr:nvCxnSpPr>
      <xdr:spPr>
        <a:xfrm>
          <a:off x="15290800" y="105870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128572</xdr:rowOff>
    </xdr:from>
    <xdr:to>
      <xdr:col>22</xdr:col>
      <xdr:colOff>203200</xdr:colOff>
      <xdr:row>61</xdr:row>
      <xdr:rowOff>167640</xdr:rowOff>
    </xdr:to>
    <xdr:cxnSp macro="">
      <xdr:nvCxnSpPr>
        <xdr:cNvPr id="328" name="直線コネクタ 327"/>
        <xdr:cNvCxnSpPr/>
      </xdr:nvCxnSpPr>
      <xdr:spPr>
        <a:xfrm flipV="1">
          <a:off x="14401800" y="10587022"/>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129722</xdr:rowOff>
    </xdr:from>
    <xdr:to>
      <xdr:col>21</xdr:col>
      <xdr:colOff>0</xdr:colOff>
      <xdr:row>61</xdr:row>
      <xdr:rowOff>167640</xdr:rowOff>
    </xdr:to>
    <xdr:cxnSp macro="">
      <xdr:nvCxnSpPr>
        <xdr:cNvPr id="331" name="直線コネクタ 330"/>
        <xdr:cNvCxnSpPr/>
      </xdr:nvCxnSpPr>
      <xdr:spPr>
        <a:xfrm>
          <a:off x="13512800" y="1058817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109946</xdr:rowOff>
    </xdr:from>
    <xdr:to>
      <xdr:col>24</xdr:col>
      <xdr:colOff>609600</xdr:colOff>
      <xdr:row>62</xdr:row>
      <xdr:rowOff>40096</xdr:rowOff>
    </xdr:to>
    <xdr:sp macro="" textlink="">
      <xdr:nvSpPr>
        <xdr:cNvPr id="341" name="円/楕円 340"/>
        <xdr:cNvSpPr/>
      </xdr:nvSpPr>
      <xdr:spPr>
        <a:xfrm>
          <a:off x="169672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126473</xdr:rowOff>
    </xdr:from>
    <xdr:ext cx="762000" cy="259045"/>
    <xdr:sp macro="" textlink="">
      <xdr:nvSpPr>
        <xdr:cNvPr id="342" name="定員管理の状況該当値テキスト"/>
        <xdr:cNvSpPr txBox="1"/>
      </xdr:nvSpPr>
      <xdr:spPr>
        <a:xfrm>
          <a:off x="171069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101902</xdr:rowOff>
    </xdr:from>
    <xdr:to>
      <xdr:col>23</xdr:col>
      <xdr:colOff>457200</xdr:colOff>
      <xdr:row>62</xdr:row>
      <xdr:rowOff>32052</xdr:rowOff>
    </xdr:to>
    <xdr:sp macro="" textlink="">
      <xdr:nvSpPr>
        <xdr:cNvPr id="343" name="円/楕円 342"/>
        <xdr:cNvSpPr/>
      </xdr:nvSpPr>
      <xdr:spPr>
        <a:xfrm>
          <a:off x="16129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42229</xdr:rowOff>
    </xdr:from>
    <xdr:ext cx="736600" cy="259045"/>
    <xdr:sp macro="" textlink="">
      <xdr:nvSpPr>
        <xdr:cNvPr id="344" name="テキスト ボックス 343"/>
        <xdr:cNvSpPr txBox="1"/>
      </xdr:nvSpPr>
      <xdr:spPr>
        <a:xfrm>
          <a:off x="15798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77772</xdr:rowOff>
    </xdr:from>
    <xdr:to>
      <xdr:col>22</xdr:col>
      <xdr:colOff>254000</xdr:colOff>
      <xdr:row>62</xdr:row>
      <xdr:rowOff>7922</xdr:rowOff>
    </xdr:to>
    <xdr:sp macro="" textlink="">
      <xdr:nvSpPr>
        <xdr:cNvPr id="345" name="円/楕円 344"/>
        <xdr:cNvSpPr/>
      </xdr:nvSpPr>
      <xdr:spPr>
        <a:xfrm>
          <a:off x="15240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18099</xdr:rowOff>
    </xdr:from>
    <xdr:ext cx="762000" cy="259045"/>
    <xdr:sp macro="" textlink="">
      <xdr:nvSpPr>
        <xdr:cNvPr id="346" name="テキスト ボックス 345"/>
        <xdr:cNvSpPr txBox="1"/>
      </xdr:nvSpPr>
      <xdr:spPr>
        <a:xfrm>
          <a:off x="14909800" y="1030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116840</xdr:rowOff>
    </xdr:from>
    <xdr:to>
      <xdr:col>21</xdr:col>
      <xdr:colOff>50800</xdr:colOff>
      <xdr:row>62</xdr:row>
      <xdr:rowOff>46990</xdr:rowOff>
    </xdr:to>
    <xdr:sp macro="" textlink="">
      <xdr:nvSpPr>
        <xdr:cNvPr id="347" name="円/楕円 346"/>
        <xdr:cNvSpPr/>
      </xdr:nvSpPr>
      <xdr:spPr>
        <a:xfrm>
          <a:off x="14351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57167</xdr:rowOff>
    </xdr:from>
    <xdr:ext cx="762000" cy="259045"/>
    <xdr:sp macro="" textlink="">
      <xdr:nvSpPr>
        <xdr:cNvPr id="348" name="テキスト ボックス 347"/>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78922</xdr:rowOff>
    </xdr:from>
    <xdr:to>
      <xdr:col>19</xdr:col>
      <xdr:colOff>533400</xdr:colOff>
      <xdr:row>62</xdr:row>
      <xdr:rowOff>9072</xdr:rowOff>
    </xdr:to>
    <xdr:sp macro="" textlink="">
      <xdr:nvSpPr>
        <xdr:cNvPr id="349" name="円/楕円 348"/>
        <xdr:cNvSpPr/>
      </xdr:nvSpPr>
      <xdr:spPr>
        <a:xfrm>
          <a:off x="13462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19249</xdr:rowOff>
    </xdr:from>
    <xdr:ext cx="762000" cy="259045"/>
    <xdr:sp macro="" textlink="">
      <xdr:nvSpPr>
        <xdr:cNvPr id="350" name="テキスト ボックス 349"/>
        <xdr:cNvSpPr txBox="1"/>
      </xdr:nvSpPr>
      <xdr:spPr>
        <a:xfrm>
          <a:off x="13131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合併建設計画登載事業の推進による合併特例債など、地方交付税措置の高い起債の活用を図っているものの、公営企業債の元利償還金に対する繰入金などの準元利償還金の増加により、前年比</a:t>
          </a:r>
          <a:r>
            <a:rPr kumimoji="1" lang="en-US" altLang="ja-JP" sz="1300">
              <a:latin typeface="ＭＳ Ｐゴシック"/>
            </a:rPr>
            <a:t>0.9</a:t>
          </a:r>
          <a:r>
            <a:rPr kumimoji="1" lang="ja-JP" altLang="en-US" sz="1300">
              <a:latin typeface="ＭＳ Ｐゴシック"/>
            </a:rPr>
            <a:t>ポイント増の</a:t>
          </a:r>
          <a:r>
            <a:rPr kumimoji="1" lang="en-US" altLang="ja-JP" sz="1300">
              <a:latin typeface="ＭＳ Ｐゴシック"/>
            </a:rPr>
            <a:t>12.5</a:t>
          </a:r>
          <a:r>
            <a:rPr kumimoji="1" lang="ja-JP" altLang="en-US" sz="1300">
              <a:latin typeface="ＭＳ Ｐゴシック"/>
            </a:rPr>
            <a:t>ポイントとなりました。今後については、復旧・復興事業以外の普通建設事業が縮小していることから、市債残高は減少する見込みですが、プライマリーバランスに配慮しながら、実質公債費の抑制に努めます。</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7983</xdr:rowOff>
    </xdr:from>
    <xdr:to>
      <xdr:col>24</xdr:col>
      <xdr:colOff>558800</xdr:colOff>
      <xdr:row>38</xdr:row>
      <xdr:rowOff>39007</xdr:rowOff>
    </xdr:to>
    <xdr:cxnSp macro="">
      <xdr:nvCxnSpPr>
        <xdr:cNvPr id="386" name="直線コネクタ 385"/>
        <xdr:cNvCxnSpPr/>
      </xdr:nvCxnSpPr>
      <xdr:spPr>
        <a:xfrm>
          <a:off x="16179800" y="652308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7983</xdr:rowOff>
    </xdr:from>
    <xdr:to>
      <xdr:col>23</xdr:col>
      <xdr:colOff>406400</xdr:colOff>
      <xdr:row>38</xdr:row>
      <xdr:rowOff>11430</xdr:rowOff>
    </xdr:to>
    <xdr:cxnSp macro="">
      <xdr:nvCxnSpPr>
        <xdr:cNvPr id="389" name="直線コネクタ 388"/>
        <xdr:cNvCxnSpPr/>
      </xdr:nvCxnSpPr>
      <xdr:spPr>
        <a:xfrm flipV="1">
          <a:off x="15290800" y="652308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169091</xdr:rowOff>
    </xdr:from>
    <xdr:to>
      <xdr:col>22</xdr:col>
      <xdr:colOff>203200</xdr:colOff>
      <xdr:row>38</xdr:row>
      <xdr:rowOff>11430</xdr:rowOff>
    </xdr:to>
    <xdr:cxnSp macro="">
      <xdr:nvCxnSpPr>
        <xdr:cNvPr id="392" name="直線コネクタ 391"/>
        <xdr:cNvCxnSpPr/>
      </xdr:nvCxnSpPr>
      <xdr:spPr>
        <a:xfrm>
          <a:off x="14401800" y="651274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169091</xdr:rowOff>
    </xdr:from>
    <xdr:to>
      <xdr:col>21</xdr:col>
      <xdr:colOff>0</xdr:colOff>
      <xdr:row>38</xdr:row>
      <xdr:rowOff>32113</xdr:rowOff>
    </xdr:to>
    <xdr:cxnSp macro="">
      <xdr:nvCxnSpPr>
        <xdr:cNvPr id="395" name="直線コネクタ 394"/>
        <xdr:cNvCxnSpPr/>
      </xdr:nvCxnSpPr>
      <xdr:spPr>
        <a:xfrm flipV="1">
          <a:off x="13512800" y="651274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159657</xdr:rowOff>
    </xdr:from>
    <xdr:to>
      <xdr:col>24</xdr:col>
      <xdr:colOff>609600</xdr:colOff>
      <xdr:row>38</xdr:row>
      <xdr:rowOff>89807</xdr:rowOff>
    </xdr:to>
    <xdr:sp macro="" textlink="">
      <xdr:nvSpPr>
        <xdr:cNvPr id="405" name="円/楕円 404"/>
        <xdr:cNvSpPr/>
      </xdr:nvSpPr>
      <xdr:spPr>
        <a:xfrm>
          <a:off x="169672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131734</xdr:rowOff>
    </xdr:from>
    <xdr:ext cx="762000" cy="259045"/>
    <xdr:sp macro="" textlink="">
      <xdr:nvSpPr>
        <xdr:cNvPr id="406" name="公債費負担の状況該当値テキスト"/>
        <xdr:cNvSpPr txBox="1"/>
      </xdr:nvSpPr>
      <xdr:spPr>
        <a:xfrm>
          <a:off x="17106900" y="647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128633</xdr:rowOff>
    </xdr:from>
    <xdr:to>
      <xdr:col>23</xdr:col>
      <xdr:colOff>457200</xdr:colOff>
      <xdr:row>38</xdr:row>
      <xdr:rowOff>58782</xdr:rowOff>
    </xdr:to>
    <xdr:sp macro="" textlink="">
      <xdr:nvSpPr>
        <xdr:cNvPr id="407" name="円/楕円 406"/>
        <xdr:cNvSpPr/>
      </xdr:nvSpPr>
      <xdr:spPr>
        <a:xfrm>
          <a:off x="16129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68960</xdr:rowOff>
    </xdr:from>
    <xdr:ext cx="736600" cy="259045"/>
    <xdr:sp macro="" textlink="">
      <xdr:nvSpPr>
        <xdr:cNvPr id="408" name="テキスト ボックス 407"/>
        <xdr:cNvSpPr txBox="1"/>
      </xdr:nvSpPr>
      <xdr:spPr>
        <a:xfrm>
          <a:off x="15798800" y="624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132080</xdr:rowOff>
    </xdr:from>
    <xdr:to>
      <xdr:col>22</xdr:col>
      <xdr:colOff>254000</xdr:colOff>
      <xdr:row>38</xdr:row>
      <xdr:rowOff>62230</xdr:rowOff>
    </xdr:to>
    <xdr:sp macro="" textlink="">
      <xdr:nvSpPr>
        <xdr:cNvPr id="409" name="円/楕円 408"/>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72407</xdr:rowOff>
    </xdr:from>
    <xdr:ext cx="762000" cy="259045"/>
    <xdr:sp macro="" textlink="">
      <xdr:nvSpPr>
        <xdr:cNvPr id="410" name="テキスト ボックス 409"/>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118292</xdr:rowOff>
    </xdr:from>
    <xdr:to>
      <xdr:col>21</xdr:col>
      <xdr:colOff>50800</xdr:colOff>
      <xdr:row>38</xdr:row>
      <xdr:rowOff>48442</xdr:rowOff>
    </xdr:to>
    <xdr:sp macro="" textlink="">
      <xdr:nvSpPr>
        <xdr:cNvPr id="411" name="円/楕円 410"/>
        <xdr:cNvSpPr/>
      </xdr:nvSpPr>
      <xdr:spPr>
        <a:xfrm>
          <a:off x="14351000" y="64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58619</xdr:rowOff>
    </xdr:from>
    <xdr:ext cx="762000" cy="259045"/>
    <xdr:sp macro="" textlink="">
      <xdr:nvSpPr>
        <xdr:cNvPr id="412" name="テキスト ボックス 411"/>
        <xdr:cNvSpPr txBox="1"/>
      </xdr:nvSpPr>
      <xdr:spPr>
        <a:xfrm>
          <a:off x="14020800" y="623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152763</xdr:rowOff>
    </xdr:from>
    <xdr:to>
      <xdr:col>19</xdr:col>
      <xdr:colOff>533400</xdr:colOff>
      <xdr:row>38</xdr:row>
      <xdr:rowOff>82913</xdr:rowOff>
    </xdr:to>
    <xdr:sp macro="" textlink="">
      <xdr:nvSpPr>
        <xdr:cNvPr id="413" name="円/楕円 412"/>
        <xdr:cNvSpPr/>
      </xdr:nvSpPr>
      <xdr:spPr>
        <a:xfrm>
          <a:off x="134620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93090</xdr:rowOff>
    </xdr:from>
    <xdr:ext cx="762000" cy="259045"/>
    <xdr:sp macro="" textlink="">
      <xdr:nvSpPr>
        <xdr:cNvPr id="414" name="テキスト ボックス 413"/>
        <xdr:cNvSpPr txBox="1"/>
      </xdr:nvSpPr>
      <xdr:spPr>
        <a:xfrm>
          <a:off x="13131800" y="62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標準財政規模の拡大や将来負担である公営企業債等繰入見込額減少などの改善がある一方、充当可能財源である充当可能基金（財政調整基金など）の減少などの影響により、前年度より</a:t>
          </a:r>
          <a:r>
            <a:rPr kumimoji="1" lang="en-US" altLang="ja-JP" sz="1300">
              <a:latin typeface="ＭＳ Ｐゴシック"/>
            </a:rPr>
            <a:t>8.5</a:t>
          </a:r>
          <a:r>
            <a:rPr kumimoji="1" lang="ja-JP" altLang="en-US" sz="1300">
              <a:latin typeface="ＭＳ Ｐゴシック"/>
            </a:rPr>
            <a:t>ポイントの改悪となりました。類似団体平均と比較して</a:t>
          </a:r>
          <a:r>
            <a:rPr kumimoji="1" lang="en-US" altLang="ja-JP" sz="1300">
              <a:latin typeface="ＭＳ Ｐゴシック"/>
            </a:rPr>
            <a:t>52.1</a:t>
          </a:r>
          <a:r>
            <a:rPr kumimoji="1" lang="ja-JP" altLang="en-US" sz="1300">
              <a:latin typeface="ＭＳ Ｐゴシック"/>
            </a:rPr>
            <a:t>ポイント下回っておりますが、今後とも公債費等義務的経費の削減を中心とする行財政改革を進め、財政の健全化に努めます。</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151268</xdr:rowOff>
    </xdr:from>
    <xdr:to>
      <xdr:col>24</xdr:col>
      <xdr:colOff>558800</xdr:colOff>
      <xdr:row>13</xdr:row>
      <xdr:rowOff>168360</xdr:rowOff>
    </xdr:to>
    <xdr:cxnSp macro="">
      <xdr:nvCxnSpPr>
        <xdr:cNvPr id="448" name="直線コネクタ 447"/>
        <xdr:cNvCxnSpPr/>
      </xdr:nvCxnSpPr>
      <xdr:spPr>
        <a:xfrm>
          <a:off x="16179800" y="2380118"/>
          <a:ext cx="8382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151268</xdr:rowOff>
    </xdr:from>
    <xdr:to>
      <xdr:col>23</xdr:col>
      <xdr:colOff>406400</xdr:colOff>
      <xdr:row>14</xdr:row>
      <xdr:rowOff>156570</xdr:rowOff>
    </xdr:to>
    <xdr:cxnSp macro="">
      <xdr:nvCxnSpPr>
        <xdr:cNvPr id="451" name="直線コネクタ 450"/>
        <xdr:cNvCxnSpPr/>
      </xdr:nvCxnSpPr>
      <xdr:spPr>
        <a:xfrm flipV="1">
          <a:off x="15290800" y="2380118"/>
          <a:ext cx="889000" cy="17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156570</xdr:rowOff>
    </xdr:from>
    <xdr:to>
      <xdr:col>22</xdr:col>
      <xdr:colOff>203200</xdr:colOff>
      <xdr:row>15</xdr:row>
      <xdr:rowOff>88074</xdr:rowOff>
    </xdr:to>
    <xdr:cxnSp macro="">
      <xdr:nvCxnSpPr>
        <xdr:cNvPr id="454" name="直線コネクタ 453"/>
        <xdr:cNvCxnSpPr/>
      </xdr:nvCxnSpPr>
      <xdr:spPr>
        <a:xfrm flipV="1">
          <a:off x="14401800" y="2556870"/>
          <a:ext cx="889000" cy="10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88074</xdr:rowOff>
    </xdr:from>
    <xdr:to>
      <xdr:col>21</xdr:col>
      <xdr:colOff>0</xdr:colOff>
      <xdr:row>15</xdr:row>
      <xdr:rowOff>96319</xdr:rowOff>
    </xdr:to>
    <xdr:cxnSp macro="">
      <xdr:nvCxnSpPr>
        <xdr:cNvPr id="457" name="直線コネクタ 456"/>
        <xdr:cNvCxnSpPr/>
      </xdr:nvCxnSpPr>
      <xdr:spPr>
        <a:xfrm flipV="1">
          <a:off x="13512800" y="2659824"/>
          <a:ext cx="889000" cy="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117560</xdr:rowOff>
    </xdr:from>
    <xdr:to>
      <xdr:col>24</xdr:col>
      <xdr:colOff>609600</xdr:colOff>
      <xdr:row>14</xdr:row>
      <xdr:rowOff>47710</xdr:rowOff>
    </xdr:to>
    <xdr:sp macro="" textlink="">
      <xdr:nvSpPr>
        <xdr:cNvPr id="467" name="円/楕円 466"/>
        <xdr:cNvSpPr/>
      </xdr:nvSpPr>
      <xdr:spPr>
        <a:xfrm>
          <a:off x="16967200" y="2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38837</xdr:rowOff>
    </xdr:from>
    <xdr:ext cx="762000" cy="259045"/>
    <xdr:sp macro="" textlink="">
      <xdr:nvSpPr>
        <xdr:cNvPr id="468" name="将来負担の状況該当値テキスト"/>
        <xdr:cNvSpPr txBox="1"/>
      </xdr:nvSpPr>
      <xdr:spPr>
        <a:xfrm>
          <a:off x="17106900" y="22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100468</xdr:rowOff>
    </xdr:from>
    <xdr:to>
      <xdr:col>23</xdr:col>
      <xdr:colOff>457200</xdr:colOff>
      <xdr:row>14</xdr:row>
      <xdr:rowOff>30618</xdr:rowOff>
    </xdr:to>
    <xdr:sp macro="" textlink="">
      <xdr:nvSpPr>
        <xdr:cNvPr id="469" name="円/楕円 468"/>
        <xdr:cNvSpPr/>
      </xdr:nvSpPr>
      <xdr:spPr>
        <a:xfrm>
          <a:off x="16129000" y="23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40795</xdr:rowOff>
    </xdr:from>
    <xdr:ext cx="736600" cy="259045"/>
    <xdr:sp macro="" textlink="">
      <xdr:nvSpPr>
        <xdr:cNvPr id="470" name="テキスト ボックス 469"/>
        <xdr:cNvSpPr txBox="1"/>
      </xdr:nvSpPr>
      <xdr:spPr>
        <a:xfrm>
          <a:off x="15798800" y="2098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105770</xdr:rowOff>
    </xdr:from>
    <xdr:to>
      <xdr:col>22</xdr:col>
      <xdr:colOff>254000</xdr:colOff>
      <xdr:row>15</xdr:row>
      <xdr:rowOff>35920</xdr:rowOff>
    </xdr:to>
    <xdr:sp macro="" textlink="">
      <xdr:nvSpPr>
        <xdr:cNvPr id="471" name="円/楕円 470"/>
        <xdr:cNvSpPr/>
      </xdr:nvSpPr>
      <xdr:spPr>
        <a:xfrm>
          <a:off x="15240000" y="25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20697</xdr:rowOff>
    </xdr:from>
    <xdr:ext cx="762000" cy="259045"/>
    <xdr:sp macro="" textlink="">
      <xdr:nvSpPr>
        <xdr:cNvPr id="472" name="テキスト ボックス 471"/>
        <xdr:cNvSpPr txBox="1"/>
      </xdr:nvSpPr>
      <xdr:spPr>
        <a:xfrm>
          <a:off x="14909800" y="25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37274</xdr:rowOff>
    </xdr:from>
    <xdr:to>
      <xdr:col>21</xdr:col>
      <xdr:colOff>50800</xdr:colOff>
      <xdr:row>15</xdr:row>
      <xdr:rowOff>138874</xdr:rowOff>
    </xdr:to>
    <xdr:sp macro="" textlink="">
      <xdr:nvSpPr>
        <xdr:cNvPr id="473" name="円/楕円 472"/>
        <xdr:cNvSpPr/>
      </xdr:nvSpPr>
      <xdr:spPr>
        <a:xfrm>
          <a:off x="14351000" y="26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123651</xdr:rowOff>
    </xdr:from>
    <xdr:ext cx="762000" cy="259045"/>
    <xdr:sp macro="" textlink="">
      <xdr:nvSpPr>
        <xdr:cNvPr id="474" name="テキスト ボックス 473"/>
        <xdr:cNvSpPr txBox="1"/>
      </xdr:nvSpPr>
      <xdr:spPr>
        <a:xfrm>
          <a:off x="14020800" y="26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45519</xdr:rowOff>
    </xdr:from>
    <xdr:to>
      <xdr:col>19</xdr:col>
      <xdr:colOff>533400</xdr:colOff>
      <xdr:row>15</xdr:row>
      <xdr:rowOff>147119</xdr:rowOff>
    </xdr:to>
    <xdr:sp macro="" textlink="">
      <xdr:nvSpPr>
        <xdr:cNvPr id="475" name="円/楕円 474"/>
        <xdr:cNvSpPr/>
      </xdr:nvSpPr>
      <xdr:spPr>
        <a:xfrm>
          <a:off x="13462000" y="261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131896</xdr:rowOff>
    </xdr:from>
    <xdr:ext cx="762000" cy="259045"/>
    <xdr:sp macro="" textlink="">
      <xdr:nvSpPr>
        <xdr:cNvPr id="476" name="テキスト ボックス 475"/>
        <xdr:cNvSpPr txBox="1"/>
      </xdr:nvSpPr>
      <xdr:spPr>
        <a:xfrm>
          <a:off x="13131800" y="270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岩手県大船渡市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39,134
38,858
323.30
84,208,833
70,803,575
3,885,732
11,196,765
21,053,410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a:t>
          </a:r>
          <a:r>
            <a:rPr kumimoji="1" lang="en-US" altLang="ja-JP" sz="1300">
              <a:latin typeface="ＭＳ Ｐゴシック"/>
            </a:rPr>
            <a:t>95.8</a:t>
          </a:r>
          <a:r>
            <a:rPr kumimoji="1" lang="ja-JP" altLang="en-US" sz="1300">
              <a:latin typeface="ＭＳ Ｐゴシック"/>
            </a:rPr>
            <a:t>、人口１人当たりの人件費決算額</a:t>
          </a:r>
          <a:r>
            <a:rPr kumimoji="1" lang="en-US" altLang="ja-JP" sz="1300">
              <a:latin typeface="ＭＳ Ｐゴシック"/>
            </a:rPr>
            <a:t>84,053</a:t>
          </a:r>
          <a:r>
            <a:rPr kumimoji="1" lang="ja-JP" altLang="en-US" sz="1300">
              <a:latin typeface="ＭＳ Ｐゴシック"/>
            </a:rPr>
            <a:t>円及び人口千人当たり職員数</a:t>
          </a:r>
          <a:r>
            <a:rPr kumimoji="1" lang="en-US" altLang="ja-JP" sz="1300">
              <a:latin typeface="ＭＳ Ｐゴシック"/>
            </a:rPr>
            <a:t>8.97</a:t>
          </a:r>
          <a:r>
            <a:rPr kumimoji="1" lang="ja-JP" altLang="en-US" sz="1300">
              <a:latin typeface="ＭＳ Ｐゴシック"/>
            </a:rPr>
            <a:t>人は、類似団体平均とほぼ同水準にあります。</a:t>
          </a:r>
        </a:p>
        <a:p>
          <a:r>
            <a:rPr kumimoji="1" lang="ja-JP" altLang="en-US" sz="1300">
              <a:latin typeface="ＭＳ Ｐゴシック"/>
            </a:rPr>
            <a:t>　ただし、一部事務組合の人件費に充てる負担金に係る人口１人当たりの決算額</a:t>
          </a:r>
          <a:r>
            <a:rPr kumimoji="1" lang="en-US" altLang="ja-JP" sz="1300">
              <a:latin typeface="ＭＳ Ｐゴシック"/>
            </a:rPr>
            <a:t>17,278</a:t>
          </a:r>
          <a:r>
            <a:rPr kumimoji="1" lang="ja-JP" altLang="en-US" sz="1300">
              <a:latin typeface="ＭＳ Ｐゴシック"/>
            </a:rPr>
            <a:t>円は、類似団体平均を上回っています。</a:t>
          </a:r>
        </a:p>
        <a:p>
          <a:r>
            <a:rPr kumimoji="1" lang="ja-JP" altLang="en-US" sz="1300">
              <a:latin typeface="ＭＳ Ｐゴシック"/>
            </a:rPr>
            <a:t>　引き続き、定員及び給与の適正化を推進し、人件費の削減に努めます。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133858</xdr:rowOff>
    </xdr:from>
    <xdr:to>
      <xdr:col>7</xdr:col>
      <xdr:colOff>15875</xdr:colOff>
      <xdr:row>37</xdr:row>
      <xdr:rowOff>170434</xdr:rowOff>
    </xdr:to>
    <xdr:cxnSp macro="">
      <xdr:nvCxnSpPr>
        <xdr:cNvPr id="63" name="直線コネクタ 62"/>
        <xdr:cNvCxnSpPr/>
      </xdr:nvCxnSpPr>
      <xdr:spPr>
        <a:xfrm flipV="1">
          <a:off x="3987800" y="64775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170434</xdr:rowOff>
    </xdr:from>
    <xdr:to>
      <xdr:col>5</xdr:col>
      <xdr:colOff>549275</xdr:colOff>
      <xdr:row>38</xdr:row>
      <xdr:rowOff>117856</xdr:rowOff>
    </xdr:to>
    <xdr:cxnSp macro="">
      <xdr:nvCxnSpPr>
        <xdr:cNvPr id="66" name="直線コネクタ 65"/>
        <xdr:cNvCxnSpPr/>
      </xdr:nvCxnSpPr>
      <xdr:spPr>
        <a:xfrm flipV="1">
          <a:off x="3098800" y="65140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147574</xdr:rowOff>
    </xdr:from>
    <xdr:to>
      <xdr:col>4</xdr:col>
      <xdr:colOff>346075</xdr:colOff>
      <xdr:row>38</xdr:row>
      <xdr:rowOff>117856</xdr:rowOff>
    </xdr:to>
    <xdr:cxnSp macro="">
      <xdr:nvCxnSpPr>
        <xdr:cNvPr id="69" name="直線コネクタ 68"/>
        <xdr:cNvCxnSpPr/>
      </xdr:nvCxnSpPr>
      <xdr:spPr>
        <a:xfrm>
          <a:off x="2209800" y="64912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147574</xdr:rowOff>
    </xdr:from>
    <xdr:to>
      <xdr:col>3</xdr:col>
      <xdr:colOff>142875</xdr:colOff>
      <xdr:row>38</xdr:row>
      <xdr:rowOff>40132</xdr:rowOff>
    </xdr:to>
    <xdr:cxnSp macro="">
      <xdr:nvCxnSpPr>
        <xdr:cNvPr id="72" name="直線コネクタ 71"/>
        <xdr:cNvCxnSpPr/>
      </xdr:nvCxnSpPr>
      <xdr:spPr>
        <a:xfrm flipV="1">
          <a:off x="1320800" y="64912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83058</xdr:rowOff>
    </xdr:from>
    <xdr:to>
      <xdr:col>7</xdr:col>
      <xdr:colOff>66675</xdr:colOff>
      <xdr:row>38</xdr:row>
      <xdr:rowOff>13208</xdr:rowOff>
    </xdr:to>
    <xdr:sp macro="" textlink="">
      <xdr:nvSpPr>
        <xdr:cNvPr id="82" name="円/楕円 81"/>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55135</xdr:rowOff>
    </xdr:from>
    <xdr:ext cx="762000" cy="259045"/>
    <xdr:sp macro="" textlink="">
      <xdr:nvSpPr>
        <xdr:cNvPr id="83" name="人件費該当値テキスト"/>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119634</xdr:rowOff>
    </xdr:from>
    <xdr:to>
      <xdr:col>5</xdr:col>
      <xdr:colOff>600075</xdr:colOff>
      <xdr:row>38</xdr:row>
      <xdr:rowOff>49785</xdr:rowOff>
    </xdr:to>
    <xdr:sp macro="" textlink="">
      <xdr:nvSpPr>
        <xdr:cNvPr id="84" name="円/楕円 83"/>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34561</xdr:rowOff>
    </xdr:from>
    <xdr:ext cx="736600" cy="259045"/>
    <xdr:sp macro="" textlink="">
      <xdr:nvSpPr>
        <xdr:cNvPr id="85" name="テキスト ボックス 84"/>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67056</xdr:rowOff>
    </xdr:from>
    <xdr:to>
      <xdr:col>4</xdr:col>
      <xdr:colOff>396875</xdr:colOff>
      <xdr:row>38</xdr:row>
      <xdr:rowOff>168656</xdr:rowOff>
    </xdr:to>
    <xdr:sp macro="" textlink="">
      <xdr:nvSpPr>
        <xdr:cNvPr id="86" name="円/楕円 85"/>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153433</xdr:rowOff>
    </xdr:from>
    <xdr:ext cx="762000" cy="259045"/>
    <xdr:sp macro="" textlink="">
      <xdr:nvSpPr>
        <xdr:cNvPr id="87" name="テキスト ボックス 86"/>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96774</xdr:rowOff>
    </xdr:from>
    <xdr:to>
      <xdr:col>3</xdr:col>
      <xdr:colOff>193675</xdr:colOff>
      <xdr:row>38</xdr:row>
      <xdr:rowOff>26924</xdr:rowOff>
    </xdr:to>
    <xdr:sp macro="" textlink="">
      <xdr:nvSpPr>
        <xdr:cNvPr id="88" name="円/楕円 87"/>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11701</xdr:rowOff>
    </xdr:from>
    <xdr:ext cx="762000" cy="259045"/>
    <xdr:sp macro="" textlink="">
      <xdr:nvSpPr>
        <xdr:cNvPr id="89" name="テキスト ボックス 88"/>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160782</xdr:rowOff>
    </xdr:from>
    <xdr:to>
      <xdr:col>1</xdr:col>
      <xdr:colOff>676275</xdr:colOff>
      <xdr:row>38</xdr:row>
      <xdr:rowOff>90932</xdr:rowOff>
    </xdr:to>
    <xdr:sp macro="" textlink="">
      <xdr:nvSpPr>
        <xdr:cNvPr id="90" name="円/楕円 89"/>
        <xdr:cNvSpPr/>
      </xdr:nvSpPr>
      <xdr:spPr>
        <a:xfrm>
          <a:off x="1270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75709</xdr:rowOff>
    </xdr:from>
    <xdr:ext cx="762000" cy="259045"/>
    <xdr:sp macro="" textlink="">
      <xdr:nvSpPr>
        <xdr:cNvPr id="91" name="テキスト ボックス 90"/>
        <xdr:cNvSpPr txBox="1"/>
      </xdr:nvSpPr>
      <xdr:spPr>
        <a:xfrm>
          <a:off x="939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被災した施設の復旧などで物件費が高水準で推移しているものの、経常経費充当一般財源額が抑制されたことにより、平成</a:t>
          </a:r>
          <a:r>
            <a:rPr kumimoji="1" lang="en-US" altLang="ja-JP" sz="1300">
              <a:latin typeface="ＭＳ Ｐゴシック"/>
            </a:rPr>
            <a:t>25</a:t>
          </a:r>
          <a:r>
            <a:rPr kumimoji="1" lang="ja-JP" altLang="en-US" sz="1300">
              <a:latin typeface="ＭＳ Ｐゴシック"/>
            </a:rPr>
            <a:t>年度も</a:t>
          </a:r>
          <a:r>
            <a:rPr kumimoji="1" lang="en-US" altLang="ja-JP" sz="1300">
              <a:latin typeface="ＭＳ Ｐゴシック"/>
            </a:rPr>
            <a:t>8.8%</a:t>
          </a:r>
          <a:r>
            <a:rPr kumimoji="1" lang="ja-JP" altLang="en-US" sz="1300">
              <a:latin typeface="ＭＳ Ｐゴシック"/>
            </a:rPr>
            <a:t>と類似団体平均を大きく下回っています。今後も引き続き、大船渡市行政改革大綱に基づいた行政改革の一層の推進により物件費の抑制に努めます。</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72571</xdr:rowOff>
    </xdr:from>
    <xdr:to>
      <xdr:col>24</xdr:col>
      <xdr:colOff>31750</xdr:colOff>
      <xdr:row>14</xdr:row>
      <xdr:rowOff>94343</xdr:rowOff>
    </xdr:to>
    <xdr:cxnSp macro="">
      <xdr:nvCxnSpPr>
        <xdr:cNvPr id="126" name="直線コネクタ 125"/>
        <xdr:cNvCxnSpPr/>
      </xdr:nvCxnSpPr>
      <xdr:spPr>
        <a:xfrm flipV="1">
          <a:off x="15671800" y="24728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29029</xdr:rowOff>
    </xdr:from>
    <xdr:to>
      <xdr:col>22</xdr:col>
      <xdr:colOff>565150</xdr:colOff>
      <xdr:row>14</xdr:row>
      <xdr:rowOff>94343</xdr:rowOff>
    </xdr:to>
    <xdr:cxnSp macro="">
      <xdr:nvCxnSpPr>
        <xdr:cNvPr id="129" name="直線コネクタ 128"/>
        <xdr:cNvCxnSpPr/>
      </xdr:nvCxnSpPr>
      <xdr:spPr>
        <a:xfrm>
          <a:off x="14782800" y="24293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xdr:rowOff>
    </xdr:from>
    <xdr:to>
      <xdr:col>21</xdr:col>
      <xdr:colOff>361950</xdr:colOff>
      <xdr:row>14</xdr:row>
      <xdr:rowOff>29029</xdr:rowOff>
    </xdr:to>
    <xdr:cxnSp macro="">
      <xdr:nvCxnSpPr>
        <xdr:cNvPr id="132" name="直線コネクタ 131"/>
        <xdr:cNvCxnSpPr/>
      </xdr:nvCxnSpPr>
      <xdr:spPr>
        <a:xfrm>
          <a:off x="13893800" y="2407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167821</xdr:rowOff>
    </xdr:from>
    <xdr:to>
      <xdr:col>20</xdr:col>
      <xdr:colOff>158750</xdr:colOff>
      <xdr:row>14</xdr:row>
      <xdr:rowOff>7257</xdr:rowOff>
    </xdr:to>
    <xdr:cxnSp macro="">
      <xdr:nvCxnSpPr>
        <xdr:cNvPr id="135" name="直線コネクタ 134"/>
        <xdr:cNvCxnSpPr/>
      </xdr:nvCxnSpPr>
      <xdr:spPr>
        <a:xfrm>
          <a:off x="13004800" y="2396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37" name="テキスト ボックス 13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21771</xdr:rowOff>
    </xdr:from>
    <xdr:to>
      <xdr:col>24</xdr:col>
      <xdr:colOff>82550</xdr:colOff>
      <xdr:row>14</xdr:row>
      <xdr:rowOff>123371</xdr:rowOff>
    </xdr:to>
    <xdr:sp macro="" textlink="">
      <xdr:nvSpPr>
        <xdr:cNvPr id="145" name="円/楕円 144"/>
        <xdr:cNvSpPr/>
      </xdr:nvSpPr>
      <xdr:spPr>
        <a:xfrm>
          <a:off x="164592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38298</xdr:rowOff>
    </xdr:from>
    <xdr:ext cx="762000" cy="259045"/>
    <xdr:sp macro="" textlink="">
      <xdr:nvSpPr>
        <xdr:cNvPr id="146" name="物件費該当値テキスト"/>
        <xdr:cNvSpPr txBox="1"/>
      </xdr:nvSpPr>
      <xdr:spPr>
        <a:xfrm>
          <a:off x="165989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43543</xdr:rowOff>
    </xdr:from>
    <xdr:to>
      <xdr:col>22</xdr:col>
      <xdr:colOff>615950</xdr:colOff>
      <xdr:row>14</xdr:row>
      <xdr:rowOff>145143</xdr:rowOff>
    </xdr:to>
    <xdr:sp macro="" textlink="">
      <xdr:nvSpPr>
        <xdr:cNvPr id="147" name="円/楕円 146"/>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155320</xdr:rowOff>
    </xdr:from>
    <xdr:ext cx="736600" cy="259045"/>
    <xdr:sp macro="" textlink="">
      <xdr:nvSpPr>
        <xdr:cNvPr id="148" name="テキスト ボックス 147"/>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149679</xdr:rowOff>
    </xdr:from>
    <xdr:to>
      <xdr:col>21</xdr:col>
      <xdr:colOff>412750</xdr:colOff>
      <xdr:row>14</xdr:row>
      <xdr:rowOff>79829</xdr:rowOff>
    </xdr:to>
    <xdr:sp macro="" textlink="">
      <xdr:nvSpPr>
        <xdr:cNvPr id="149" name="円/楕円 148"/>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90006</xdr:rowOff>
    </xdr:from>
    <xdr:ext cx="762000" cy="259045"/>
    <xdr:sp macro="" textlink="">
      <xdr:nvSpPr>
        <xdr:cNvPr id="150" name="テキスト ボックス 149"/>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127907</xdr:rowOff>
    </xdr:from>
    <xdr:to>
      <xdr:col>20</xdr:col>
      <xdr:colOff>209550</xdr:colOff>
      <xdr:row>14</xdr:row>
      <xdr:rowOff>58057</xdr:rowOff>
    </xdr:to>
    <xdr:sp macro="" textlink="">
      <xdr:nvSpPr>
        <xdr:cNvPr id="151" name="円/楕円 150"/>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68234</xdr:rowOff>
    </xdr:from>
    <xdr:ext cx="762000" cy="259045"/>
    <xdr:sp macro="" textlink="">
      <xdr:nvSpPr>
        <xdr:cNvPr id="152" name="テキスト ボックス 151"/>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117021</xdr:rowOff>
    </xdr:from>
    <xdr:to>
      <xdr:col>19</xdr:col>
      <xdr:colOff>6350</xdr:colOff>
      <xdr:row>14</xdr:row>
      <xdr:rowOff>47171</xdr:rowOff>
    </xdr:to>
    <xdr:sp macro="" textlink="">
      <xdr:nvSpPr>
        <xdr:cNvPr id="153" name="円/楕円 152"/>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57348</xdr:rowOff>
    </xdr:from>
    <xdr:ext cx="762000" cy="259045"/>
    <xdr:sp macro="" textlink="">
      <xdr:nvSpPr>
        <xdr:cNvPr id="154" name="テキスト ボックス 153"/>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扶助費に係る経常収支比率は例年、類似団体平均とほぼ同水準で推移していましたが、震災の影響で市税の落ち込みにより平成</a:t>
          </a:r>
          <a:r>
            <a:rPr kumimoji="1" lang="en-US" altLang="ja-JP" sz="1300">
              <a:latin typeface="ＭＳ Ｐゴシック"/>
            </a:rPr>
            <a:t>23</a:t>
          </a:r>
          <a:r>
            <a:rPr kumimoji="1" lang="ja-JP" altLang="en-US" sz="1300">
              <a:latin typeface="ＭＳ Ｐゴシック"/>
            </a:rPr>
            <a:t>年度は</a:t>
          </a:r>
          <a:r>
            <a:rPr kumimoji="1" lang="en-US" altLang="ja-JP" sz="1300">
              <a:latin typeface="ＭＳ Ｐゴシック"/>
            </a:rPr>
            <a:t>9.2</a:t>
          </a:r>
          <a:r>
            <a:rPr kumimoji="1" lang="ja-JP" altLang="en-US" sz="1300">
              <a:latin typeface="ＭＳ Ｐゴシック"/>
            </a:rPr>
            <a:t>ポイントで類似団体平均を</a:t>
          </a:r>
          <a:r>
            <a:rPr kumimoji="1" lang="en-US" altLang="ja-JP" sz="1300">
              <a:latin typeface="ＭＳ Ｐゴシック"/>
            </a:rPr>
            <a:t>1.9</a:t>
          </a:r>
          <a:r>
            <a:rPr kumimoji="1" lang="ja-JP" altLang="en-US" sz="1300">
              <a:latin typeface="ＭＳ Ｐゴシック"/>
            </a:rPr>
            <a:t>ポイント上回りました。平成</a:t>
          </a:r>
          <a:r>
            <a:rPr kumimoji="1" lang="en-US" altLang="ja-JP" sz="1300">
              <a:latin typeface="ＭＳ Ｐゴシック"/>
            </a:rPr>
            <a:t>25</a:t>
          </a:r>
          <a:r>
            <a:rPr kumimoji="1" lang="ja-JP" altLang="en-US" sz="1300">
              <a:latin typeface="ＭＳ Ｐゴシック"/>
            </a:rPr>
            <a:t>年度までに</a:t>
          </a:r>
          <a:r>
            <a:rPr kumimoji="1" lang="en-US" altLang="ja-JP" sz="1300">
              <a:latin typeface="ＭＳ Ｐゴシック"/>
            </a:rPr>
            <a:t>8.0</a:t>
          </a:r>
          <a:r>
            <a:rPr kumimoji="1" lang="ja-JP" altLang="en-US" sz="1300">
              <a:latin typeface="ＭＳ Ｐゴシック"/>
            </a:rPr>
            <a:t>ポイントまで改善されているものの、少子高齢化による社会保障関係費の増加に伴い今後は上昇が見込まれます。</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114300</xdr:rowOff>
    </xdr:from>
    <xdr:to>
      <xdr:col>7</xdr:col>
      <xdr:colOff>15875</xdr:colOff>
      <xdr:row>57</xdr:row>
      <xdr:rowOff>31750</xdr:rowOff>
    </xdr:to>
    <xdr:cxnSp macro="">
      <xdr:nvCxnSpPr>
        <xdr:cNvPr id="187" name="直線コネクタ 186"/>
        <xdr:cNvCxnSpPr/>
      </xdr:nvCxnSpPr>
      <xdr:spPr>
        <a:xfrm flipV="1">
          <a:off x="3987800" y="9715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95250</xdr:rowOff>
    </xdr:to>
    <xdr:cxnSp macro="">
      <xdr:nvCxnSpPr>
        <xdr:cNvPr id="190" name="直線コネクタ 189"/>
        <xdr:cNvCxnSpPr/>
      </xdr:nvCxnSpPr>
      <xdr:spPr>
        <a:xfrm flipV="1">
          <a:off x="3098800" y="980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76200</xdr:rowOff>
    </xdr:from>
    <xdr:to>
      <xdr:col>4</xdr:col>
      <xdr:colOff>346075</xdr:colOff>
      <xdr:row>57</xdr:row>
      <xdr:rowOff>95250</xdr:rowOff>
    </xdr:to>
    <xdr:cxnSp macro="">
      <xdr:nvCxnSpPr>
        <xdr:cNvPr id="193" name="直線コネクタ 192"/>
        <xdr:cNvCxnSpPr/>
      </xdr:nvCxnSpPr>
      <xdr:spPr>
        <a:xfrm>
          <a:off x="2209800" y="9677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63500</xdr:rowOff>
    </xdr:from>
    <xdr:to>
      <xdr:col>3</xdr:col>
      <xdr:colOff>142875</xdr:colOff>
      <xdr:row>56</xdr:row>
      <xdr:rowOff>76200</xdr:rowOff>
    </xdr:to>
    <xdr:cxnSp macro="">
      <xdr:nvCxnSpPr>
        <xdr:cNvPr id="196" name="直線コネクタ 195"/>
        <xdr:cNvCxnSpPr/>
      </xdr:nvCxnSpPr>
      <xdr:spPr>
        <a:xfrm>
          <a:off x="1320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0" name="テキスト ボックス 19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206" name="円/楕円 205"/>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35577</xdr:rowOff>
    </xdr:from>
    <xdr:ext cx="762000" cy="259045"/>
    <xdr:sp macro="" textlink="">
      <xdr:nvSpPr>
        <xdr:cNvPr id="207"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8" name="円/楕円 207"/>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09" name="テキスト ボックス 208"/>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44450</xdr:rowOff>
    </xdr:from>
    <xdr:to>
      <xdr:col>4</xdr:col>
      <xdr:colOff>396875</xdr:colOff>
      <xdr:row>57</xdr:row>
      <xdr:rowOff>146050</xdr:rowOff>
    </xdr:to>
    <xdr:sp macro="" textlink="">
      <xdr:nvSpPr>
        <xdr:cNvPr id="210" name="円/楕円 209"/>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130827</xdr:rowOff>
    </xdr:from>
    <xdr:ext cx="762000" cy="259045"/>
    <xdr:sp macro="" textlink="">
      <xdr:nvSpPr>
        <xdr:cNvPr id="211" name="テキスト ボックス 210"/>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25400</xdr:rowOff>
    </xdr:from>
    <xdr:to>
      <xdr:col>3</xdr:col>
      <xdr:colOff>193675</xdr:colOff>
      <xdr:row>56</xdr:row>
      <xdr:rowOff>127000</xdr:rowOff>
    </xdr:to>
    <xdr:sp macro="" textlink="">
      <xdr:nvSpPr>
        <xdr:cNvPr id="212" name="円/楕円 211"/>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111777</xdr:rowOff>
    </xdr:from>
    <xdr:ext cx="762000" cy="259045"/>
    <xdr:sp macro="" textlink="">
      <xdr:nvSpPr>
        <xdr:cNvPr id="213" name="テキスト ボックス 212"/>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xdr:rowOff>
    </xdr:from>
    <xdr:to>
      <xdr:col>1</xdr:col>
      <xdr:colOff>676275</xdr:colOff>
      <xdr:row>56</xdr:row>
      <xdr:rowOff>114300</xdr:rowOff>
    </xdr:to>
    <xdr:sp macro="" textlink="">
      <xdr:nvSpPr>
        <xdr:cNvPr id="214" name="円/楕円 213"/>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99077</xdr:rowOff>
    </xdr:from>
    <xdr:ext cx="762000" cy="259045"/>
    <xdr:sp macro="" textlink="">
      <xdr:nvSpPr>
        <xdr:cNvPr id="215" name="テキスト ボックス 214"/>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その他に係る経常収支比率は、前年度に比較して</a:t>
          </a:r>
          <a:r>
            <a:rPr kumimoji="1" lang="en-US" altLang="ja-JP" sz="1300">
              <a:latin typeface="ＭＳ Ｐゴシック"/>
            </a:rPr>
            <a:t>0.4</a:t>
          </a:r>
          <a:r>
            <a:rPr kumimoji="1" lang="ja-JP" altLang="en-US" sz="1300">
              <a:latin typeface="ＭＳ Ｐゴシック"/>
            </a:rPr>
            <a:t>ポイント上回る</a:t>
          </a:r>
          <a:r>
            <a:rPr kumimoji="1" lang="en-US" altLang="ja-JP" sz="1300">
              <a:latin typeface="ＭＳ Ｐゴシック"/>
            </a:rPr>
            <a:t>11.8</a:t>
          </a:r>
          <a:r>
            <a:rPr kumimoji="1" lang="ja-JP" altLang="en-US" sz="1300">
              <a:latin typeface="ＭＳ Ｐゴシック"/>
            </a:rPr>
            <a:t>％となっておりますが、類似団体平均を下回っております。公共下水道施設に係る経費に伴う繰出金等が増加しましたが、震災の影響で落ち込んでいた市税が復旧・復興の進展等により増となったことで、前年と同水準の比率を維持しております。</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55</xdr:row>
      <xdr:rowOff>168910</xdr:rowOff>
    </xdr:to>
    <xdr:cxnSp macro="">
      <xdr:nvCxnSpPr>
        <xdr:cNvPr id="248" name="直線コネクタ 247"/>
        <xdr:cNvCxnSpPr/>
      </xdr:nvCxnSpPr>
      <xdr:spPr>
        <a:xfrm>
          <a:off x="15671800" y="9568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56</xdr:row>
      <xdr:rowOff>27940</xdr:rowOff>
    </xdr:to>
    <xdr:cxnSp macro="">
      <xdr:nvCxnSpPr>
        <xdr:cNvPr id="251" name="直線コネクタ 250"/>
        <xdr:cNvCxnSpPr/>
      </xdr:nvCxnSpPr>
      <xdr:spPr>
        <a:xfrm flipV="1">
          <a:off x="14782800" y="9568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153670</xdr:rowOff>
    </xdr:from>
    <xdr:to>
      <xdr:col>21</xdr:col>
      <xdr:colOff>361950</xdr:colOff>
      <xdr:row>56</xdr:row>
      <xdr:rowOff>27940</xdr:rowOff>
    </xdr:to>
    <xdr:cxnSp macro="">
      <xdr:nvCxnSpPr>
        <xdr:cNvPr id="254" name="直線コネクタ 253"/>
        <xdr:cNvCxnSpPr/>
      </xdr:nvCxnSpPr>
      <xdr:spPr>
        <a:xfrm>
          <a:off x="13893800" y="9583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55</xdr:row>
      <xdr:rowOff>168910</xdr:rowOff>
    </xdr:to>
    <xdr:cxnSp macro="">
      <xdr:nvCxnSpPr>
        <xdr:cNvPr id="257" name="直線コネクタ 256"/>
        <xdr:cNvCxnSpPr/>
      </xdr:nvCxnSpPr>
      <xdr:spPr>
        <a:xfrm flipV="1">
          <a:off x="13004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67" name="円/楕円 266"/>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68"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69" name="円/楕円 268"/>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70" name="テキスト ボックス 269"/>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1" name="円/楕円 270"/>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2" name="テキスト ボックス 271"/>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3" name="円/楕円 272"/>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74" name="テキスト ボックス 273"/>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5" name="円/楕円 274"/>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6" name="テキスト ボックス 275"/>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補助費等に係る経常収支比率が類似団体平均を上回っているのは、広域行政の促進により一部事務組合への負担金が類似団体平均に比べて多くなっていることが主な要因となっています。</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127000</xdr:rowOff>
    </xdr:to>
    <xdr:cxnSp macro="">
      <xdr:nvCxnSpPr>
        <xdr:cNvPr id="306" name="直線コネクタ 305"/>
        <xdr:cNvCxnSpPr/>
      </xdr:nvCxnSpPr>
      <xdr:spPr>
        <a:xfrm>
          <a:off x="15671800" y="629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127000</xdr:rowOff>
    </xdr:to>
    <xdr:cxnSp macro="">
      <xdr:nvCxnSpPr>
        <xdr:cNvPr id="309" name="直線コネクタ 308"/>
        <xdr:cNvCxnSpPr/>
      </xdr:nvCxnSpPr>
      <xdr:spPr>
        <a:xfrm>
          <a:off x="14782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37</xdr:row>
      <xdr:rowOff>14986</xdr:rowOff>
    </xdr:to>
    <xdr:cxnSp macro="">
      <xdr:nvCxnSpPr>
        <xdr:cNvPr id="312" name="直線コネクタ 311"/>
        <xdr:cNvCxnSpPr/>
      </xdr:nvCxnSpPr>
      <xdr:spPr>
        <a:xfrm flipV="1">
          <a:off x="13893800" y="62717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14986</xdr:rowOff>
    </xdr:from>
    <xdr:to>
      <xdr:col>20</xdr:col>
      <xdr:colOff>158750</xdr:colOff>
      <xdr:row>37</xdr:row>
      <xdr:rowOff>56134</xdr:rowOff>
    </xdr:to>
    <xdr:cxnSp macro="">
      <xdr:nvCxnSpPr>
        <xdr:cNvPr id="315" name="直線コネクタ 314"/>
        <xdr:cNvCxnSpPr/>
      </xdr:nvCxnSpPr>
      <xdr:spPr>
        <a:xfrm flipV="1">
          <a:off x="13004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5" name="円/楕円 324"/>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26"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27" name="円/楕円 326"/>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28" name="テキスト ボックス 327"/>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9" name="円/楕円 328"/>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30" name="テキスト ボックス 32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135636</xdr:rowOff>
    </xdr:from>
    <xdr:to>
      <xdr:col>20</xdr:col>
      <xdr:colOff>209550</xdr:colOff>
      <xdr:row>37</xdr:row>
      <xdr:rowOff>65786</xdr:rowOff>
    </xdr:to>
    <xdr:sp macro="" textlink="">
      <xdr:nvSpPr>
        <xdr:cNvPr id="331" name="円/楕円 330"/>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32" name="テキスト ボックス 331"/>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33" name="円/楕円 332"/>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91711</xdr:rowOff>
    </xdr:from>
    <xdr:ext cx="762000" cy="259045"/>
    <xdr:sp macro="" textlink="">
      <xdr:nvSpPr>
        <xdr:cNvPr id="334" name="テキスト ボックス 333"/>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公債費に係る経常収支比率は類似団体より低い傾向が続いており，平成</a:t>
          </a:r>
          <a:r>
            <a:rPr kumimoji="1" lang="en-US" altLang="ja-JP" sz="1300">
              <a:latin typeface="ＭＳ Ｐゴシック"/>
            </a:rPr>
            <a:t>25</a:t>
          </a:r>
          <a:r>
            <a:rPr kumimoji="1" lang="ja-JP" altLang="en-US" sz="1300">
              <a:latin typeface="ＭＳ Ｐゴシック"/>
            </a:rPr>
            <a:t>年度も利子償還金の減少により前年比</a:t>
          </a:r>
          <a:r>
            <a:rPr kumimoji="1" lang="en-US" altLang="ja-JP" sz="1300">
              <a:latin typeface="ＭＳ Ｐゴシック"/>
            </a:rPr>
            <a:t>0.4</a:t>
          </a:r>
          <a:r>
            <a:rPr kumimoji="1" lang="ja-JP" altLang="en-US" sz="1300">
              <a:latin typeface="ＭＳ Ｐゴシック"/>
            </a:rPr>
            <a:t>ポイント減の</a:t>
          </a:r>
          <a:r>
            <a:rPr kumimoji="1" lang="en-US" altLang="ja-JP" sz="1300">
              <a:latin typeface="ＭＳ Ｐゴシック"/>
            </a:rPr>
            <a:t>19.2%</a:t>
          </a:r>
          <a:r>
            <a:rPr kumimoji="1" lang="ja-JP" altLang="en-US" sz="1300">
              <a:latin typeface="ＭＳ Ｐゴシック"/>
            </a:rPr>
            <a:t>となりました。 </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16510</xdr:rowOff>
    </xdr:from>
    <xdr:to>
      <xdr:col>7</xdr:col>
      <xdr:colOff>15875</xdr:colOff>
      <xdr:row>75</xdr:row>
      <xdr:rowOff>24130</xdr:rowOff>
    </xdr:to>
    <xdr:cxnSp macro="">
      <xdr:nvCxnSpPr>
        <xdr:cNvPr id="366" name="直線コネクタ 365"/>
        <xdr:cNvCxnSpPr/>
      </xdr:nvCxnSpPr>
      <xdr:spPr>
        <a:xfrm flipV="1">
          <a:off x="3987800" y="12875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24130</xdr:rowOff>
    </xdr:from>
    <xdr:to>
      <xdr:col>5</xdr:col>
      <xdr:colOff>549275</xdr:colOff>
      <xdr:row>75</xdr:row>
      <xdr:rowOff>77470</xdr:rowOff>
    </xdr:to>
    <xdr:cxnSp macro="">
      <xdr:nvCxnSpPr>
        <xdr:cNvPr id="369" name="直線コネクタ 368"/>
        <xdr:cNvCxnSpPr/>
      </xdr:nvCxnSpPr>
      <xdr:spPr>
        <a:xfrm flipV="1">
          <a:off x="3098800" y="12882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157480</xdr:rowOff>
    </xdr:from>
    <xdr:to>
      <xdr:col>4</xdr:col>
      <xdr:colOff>346075</xdr:colOff>
      <xdr:row>75</xdr:row>
      <xdr:rowOff>77470</xdr:rowOff>
    </xdr:to>
    <xdr:cxnSp macro="">
      <xdr:nvCxnSpPr>
        <xdr:cNvPr id="372" name="直線コネクタ 371"/>
        <xdr:cNvCxnSpPr/>
      </xdr:nvCxnSpPr>
      <xdr:spPr>
        <a:xfrm>
          <a:off x="2209800" y="12844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157480</xdr:rowOff>
    </xdr:from>
    <xdr:to>
      <xdr:col>3</xdr:col>
      <xdr:colOff>142875</xdr:colOff>
      <xdr:row>75</xdr:row>
      <xdr:rowOff>3175</xdr:rowOff>
    </xdr:to>
    <xdr:cxnSp macro="">
      <xdr:nvCxnSpPr>
        <xdr:cNvPr id="375" name="直線コネクタ 374"/>
        <xdr:cNvCxnSpPr/>
      </xdr:nvCxnSpPr>
      <xdr:spPr>
        <a:xfrm flipV="1">
          <a:off x="1320800" y="128447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137160</xdr:rowOff>
    </xdr:from>
    <xdr:to>
      <xdr:col>7</xdr:col>
      <xdr:colOff>66675</xdr:colOff>
      <xdr:row>75</xdr:row>
      <xdr:rowOff>67310</xdr:rowOff>
    </xdr:to>
    <xdr:sp macro="" textlink="">
      <xdr:nvSpPr>
        <xdr:cNvPr id="385" name="円/楕円 384"/>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153687</xdr:rowOff>
    </xdr:from>
    <xdr:ext cx="762000" cy="259045"/>
    <xdr:sp macro="" textlink="">
      <xdr:nvSpPr>
        <xdr:cNvPr id="386" name="公債費該当値テキスト"/>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144780</xdr:rowOff>
    </xdr:from>
    <xdr:to>
      <xdr:col>5</xdr:col>
      <xdr:colOff>600075</xdr:colOff>
      <xdr:row>75</xdr:row>
      <xdr:rowOff>74930</xdr:rowOff>
    </xdr:to>
    <xdr:sp macro="" textlink="">
      <xdr:nvSpPr>
        <xdr:cNvPr id="387" name="円/楕円 386"/>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85107</xdr:rowOff>
    </xdr:from>
    <xdr:ext cx="736600" cy="259045"/>
    <xdr:sp macro="" textlink="">
      <xdr:nvSpPr>
        <xdr:cNvPr id="388" name="テキスト ボックス 387"/>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26670</xdr:rowOff>
    </xdr:from>
    <xdr:to>
      <xdr:col>4</xdr:col>
      <xdr:colOff>396875</xdr:colOff>
      <xdr:row>75</xdr:row>
      <xdr:rowOff>128270</xdr:rowOff>
    </xdr:to>
    <xdr:sp macro="" textlink="">
      <xdr:nvSpPr>
        <xdr:cNvPr id="389" name="円/楕円 388"/>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113047</xdr:rowOff>
    </xdr:from>
    <xdr:ext cx="762000" cy="259045"/>
    <xdr:sp macro="" textlink="">
      <xdr:nvSpPr>
        <xdr:cNvPr id="390" name="テキスト ボックス 389"/>
        <xdr:cNvSpPr txBox="1"/>
      </xdr:nvSpPr>
      <xdr:spPr>
        <a:xfrm>
          <a:off x="2717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106680</xdr:rowOff>
    </xdr:from>
    <xdr:to>
      <xdr:col>3</xdr:col>
      <xdr:colOff>193675</xdr:colOff>
      <xdr:row>75</xdr:row>
      <xdr:rowOff>36830</xdr:rowOff>
    </xdr:to>
    <xdr:sp macro="" textlink="">
      <xdr:nvSpPr>
        <xdr:cNvPr id="391" name="円/楕円 390"/>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47007</xdr:rowOff>
    </xdr:from>
    <xdr:ext cx="762000" cy="259045"/>
    <xdr:sp macro="" textlink="">
      <xdr:nvSpPr>
        <xdr:cNvPr id="392" name="テキスト ボックス 391"/>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123825</xdr:rowOff>
    </xdr:from>
    <xdr:to>
      <xdr:col>1</xdr:col>
      <xdr:colOff>676275</xdr:colOff>
      <xdr:row>75</xdr:row>
      <xdr:rowOff>53975</xdr:rowOff>
    </xdr:to>
    <xdr:sp macro="" textlink="">
      <xdr:nvSpPr>
        <xdr:cNvPr id="393" name="円/楕円 392"/>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64152</xdr:rowOff>
    </xdr:from>
    <xdr:ext cx="762000" cy="259045"/>
    <xdr:sp macro="" textlink="">
      <xdr:nvSpPr>
        <xdr:cNvPr id="394" name="テキスト ボックス 393"/>
        <xdr:cNvSpPr txBox="1"/>
      </xdr:nvSpPr>
      <xdr:spPr>
        <a:xfrm>
          <a:off x="939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公債費以外の経費に係る経常収支比率は類似団体平均とほぼ同水準で推移していましたが、震災の影響で平成</a:t>
          </a:r>
          <a:r>
            <a:rPr kumimoji="1" lang="en-US" altLang="ja-JP" sz="1300">
              <a:latin typeface="ＭＳ Ｐゴシック"/>
            </a:rPr>
            <a:t>23</a:t>
          </a:r>
          <a:r>
            <a:rPr kumimoji="1" lang="ja-JP" altLang="en-US" sz="1300">
              <a:latin typeface="ＭＳ Ｐゴシック"/>
            </a:rPr>
            <a:t>年度に落ち込んでいた市税が復旧・復興の進展等により大幅な増となり、前年度比較で</a:t>
          </a:r>
          <a:r>
            <a:rPr kumimoji="1" lang="en-US" altLang="ja-JP" sz="1300">
              <a:latin typeface="ＭＳ Ｐゴシック"/>
            </a:rPr>
            <a:t>1.3</a:t>
          </a:r>
          <a:r>
            <a:rPr kumimoji="1" lang="ja-JP" altLang="en-US" sz="1300">
              <a:latin typeface="ＭＳ Ｐゴシック"/>
            </a:rPr>
            <a:t>ポイント下回る</a:t>
          </a:r>
          <a:r>
            <a:rPr kumimoji="1" lang="en-US" altLang="ja-JP" sz="1300">
              <a:latin typeface="ＭＳ Ｐゴシック"/>
            </a:rPr>
            <a:t>67.5</a:t>
          </a:r>
          <a:r>
            <a:rPr kumimoji="1" lang="ja-JP" altLang="en-US" sz="1300">
              <a:latin typeface="ＭＳ Ｐゴシック"/>
            </a:rPr>
            <a:t>％となっています。</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146050</xdr:rowOff>
    </xdr:from>
    <xdr:to>
      <xdr:col>24</xdr:col>
      <xdr:colOff>31750</xdr:colOff>
      <xdr:row>77</xdr:row>
      <xdr:rowOff>24130</xdr:rowOff>
    </xdr:to>
    <xdr:cxnSp macro="">
      <xdr:nvCxnSpPr>
        <xdr:cNvPr id="427" name="直線コネクタ 426"/>
        <xdr:cNvCxnSpPr/>
      </xdr:nvCxnSpPr>
      <xdr:spPr>
        <a:xfrm flipV="1">
          <a:off x="15671800" y="131762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127000</xdr:rowOff>
    </xdr:to>
    <xdr:cxnSp macro="">
      <xdr:nvCxnSpPr>
        <xdr:cNvPr id="430" name="直線コネクタ 429"/>
        <xdr:cNvCxnSpPr/>
      </xdr:nvCxnSpPr>
      <xdr:spPr>
        <a:xfrm flipV="1">
          <a:off x="14782800" y="132257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165100</xdr:rowOff>
    </xdr:from>
    <xdr:to>
      <xdr:col>21</xdr:col>
      <xdr:colOff>361950</xdr:colOff>
      <xdr:row>77</xdr:row>
      <xdr:rowOff>127000</xdr:rowOff>
    </xdr:to>
    <xdr:cxnSp macro="">
      <xdr:nvCxnSpPr>
        <xdr:cNvPr id="433" name="直線コネクタ 432"/>
        <xdr:cNvCxnSpPr/>
      </xdr:nvCxnSpPr>
      <xdr:spPr>
        <a:xfrm>
          <a:off x="13893800" y="13195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165100</xdr:rowOff>
    </xdr:from>
    <xdr:to>
      <xdr:col>20</xdr:col>
      <xdr:colOff>158750</xdr:colOff>
      <xdr:row>77</xdr:row>
      <xdr:rowOff>81280</xdr:rowOff>
    </xdr:to>
    <xdr:cxnSp macro="">
      <xdr:nvCxnSpPr>
        <xdr:cNvPr id="436" name="直線コネクタ 435"/>
        <xdr:cNvCxnSpPr/>
      </xdr:nvCxnSpPr>
      <xdr:spPr>
        <a:xfrm flipV="1">
          <a:off x="13004800" y="131953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46" name="円/楕円 445"/>
        <xdr:cNvSpPr/>
      </xdr:nvSpPr>
      <xdr:spPr>
        <a:xfrm>
          <a:off x="16459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111777</xdr:rowOff>
    </xdr:from>
    <xdr:ext cx="762000" cy="259045"/>
    <xdr:sp macro="" textlink="">
      <xdr:nvSpPr>
        <xdr:cNvPr id="447" name="公債費以外該当値テキスト"/>
        <xdr:cNvSpPr txBox="1"/>
      </xdr:nvSpPr>
      <xdr:spPr>
        <a:xfrm>
          <a:off x="16598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48" name="円/楕円 447"/>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49" name="テキスト ボックス 448"/>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76200</xdr:rowOff>
    </xdr:from>
    <xdr:to>
      <xdr:col>21</xdr:col>
      <xdr:colOff>412750</xdr:colOff>
      <xdr:row>78</xdr:row>
      <xdr:rowOff>6350</xdr:rowOff>
    </xdr:to>
    <xdr:sp macro="" textlink="">
      <xdr:nvSpPr>
        <xdr:cNvPr id="450" name="円/楕円 449"/>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51" name="テキスト ボックス 45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114300</xdr:rowOff>
    </xdr:from>
    <xdr:to>
      <xdr:col>20</xdr:col>
      <xdr:colOff>209550</xdr:colOff>
      <xdr:row>77</xdr:row>
      <xdr:rowOff>44450</xdr:rowOff>
    </xdr:to>
    <xdr:sp macro="" textlink="">
      <xdr:nvSpPr>
        <xdr:cNvPr id="452" name="円/楕円 451"/>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29227</xdr:rowOff>
    </xdr:from>
    <xdr:ext cx="762000" cy="259045"/>
    <xdr:sp macro="" textlink="">
      <xdr:nvSpPr>
        <xdr:cNvPr id="453" name="テキスト ボックス 452"/>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30480</xdr:rowOff>
    </xdr:from>
    <xdr:to>
      <xdr:col>19</xdr:col>
      <xdr:colOff>6350</xdr:colOff>
      <xdr:row>77</xdr:row>
      <xdr:rowOff>132080</xdr:rowOff>
    </xdr:to>
    <xdr:sp macro="" textlink="">
      <xdr:nvSpPr>
        <xdr:cNvPr id="454" name="円/楕円 453"/>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116857</xdr:rowOff>
    </xdr:from>
    <xdr:ext cx="762000" cy="259045"/>
    <xdr:sp macro="" textlink="">
      <xdr:nvSpPr>
        <xdr:cNvPr id="455" name="テキスト ボックス 454"/>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岩手県大船渡市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66167</xdr:rowOff>
    </xdr:from>
    <xdr:to>
      <xdr:col>4</xdr:col>
      <xdr:colOff>1117600</xdr:colOff>
      <xdr:row>17</xdr:row>
      <xdr:rowOff>94361</xdr:rowOff>
    </xdr:to>
    <xdr:cxnSp macro="">
      <xdr:nvCxnSpPr>
        <xdr:cNvPr id="50" name="直線コネクタ 49"/>
        <xdr:cNvCxnSpPr/>
      </xdr:nvCxnSpPr>
      <xdr:spPr bwMode="auto">
        <a:xfrm>
          <a:off x="5003800" y="3028442"/>
          <a:ext cx="647700" cy="28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79138</xdr:rowOff>
    </xdr:from>
    <xdr:ext cx="762000" cy="259045"/>
    <xdr:sp macro="" textlink="">
      <xdr:nvSpPr>
        <xdr:cNvPr id="51" name="人口1人当たり決算額の推移平均値テキスト130"/>
        <xdr:cNvSpPr txBox="1"/>
      </xdr:nvSpPr>
      <xdr:spPr>
        <a:xfrm>
          <a:off x="5740400" y="3041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163424</xdr:rowOff>
    </xdr:from>
    <xdr:to>
      <xdr:col>4</xdr:col>
      <xdr:colOff>469900</xdr:colOff>
      <xdr:row>17</xdr:row>
      <xdr:rowOff>66167</xdr:rowOff>
    </xdr:to>
    <xdr:cxnSp macro="">
      <xdr:nvCxnSpPr>
        <xdr:cNvPr id="53" name="直線コネクタ 52"/>
        <xdr:cNvCxnSpPr/>
      </xdr:nvCxnSpPr>
      <xdr:spPr bwMode="auto">
        <a:xfrm>
          <a:off x="4305300" y="2954249"/>
          <a:ext cx="698500" cy="74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163424</xdr:rowOff>
    </xdr:from>
    <xdr:to>
      <xdr:col>3</xdr:col>
      <xdr:colOff>904875</xdr:colOff>
      <xdr:row>17</xdr:row>
      <xdr:rowOff>116548</xdr:rowOff>
    </xdr:to>
    <xdr:cxnSp macro="">
      <xdr:nvCxnSpPr>
        <xdr:cNvPr id="56" name="直線コネクタ 55"/>
        <xdr:cNvCxnSpPr/>
      </xdr:nvCxnSpPr>
      <xdr:spPr bwMode="auto">
        <a:xfrm flipV="1">
          <a:off x="3606800" y="2954249"/>
          <a:ext cx="698500" cy="124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116548</xdr:rowOff>
    </xdr:from>
    <xdr:to>
      <xdr:col>3</xdr:col>
      <xdr:colOff>206375</xdr:colOff>
      <xdr:row>17</xdr:row>
      <xdr:rowOff>142329</xdr:rowOff>
    </xdr:to>
    <xdr:cxnSp macro="">
      <xdr:nvCxnSpPr>
        <xdr:cNvPr id="59" name="直線コネクタ 58"/>
        <xdr:cNvCxnSpPr/>
      </xdr:nvCxnSpPr>
      <xdr:spPr bwMode="auto">
        <a:xfrm flipV="1">
          <a:off x="2908300" y="3078823"/>
          <a:ext cx="698500" cy="25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43561</xdr:rowOff>
    </xdr:from>
    <xdr:to>
      <xdr:col>5</xdr:col>
      <xdr:colOff>34925</xdr:colOff>
      <xdr:row>17</xdr:row>
      <xdr:rowOff>145161</xdr:rowOff>
    </xdr:to>
    <xdr:sp macro="" textlink="">
      <xdr:nvSpPr>
        <xdr:cNvPr id="69" name="円/楕円 68"/>
        <xdr:cNvSpPr/>
      </xdr:nvSpPr>
      <xdr:spPr bwMode="auto">
        <a:xfrm>
          <a:off x="5600700" y="300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60088</xdr:rowOff>
    </xdr:from>
    <xdr:ext cx="762000" cy="259045"/>
    <xdr:sp macro="" textlink="">
      <xdr:nvSpPr>
        <xdr:cNvPr id="70" name="人口1人当たり決算額の推移該当値テキスト130"/>
        <xdr:cNvSpPr txBox="1"/>
      </xdr:nvSpPr>
      <xdr:spPr>
        <a:xfrm>
          <a:off x="57404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99,320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15367</xdr:rowOff>
    </xdr:from>
    <xdr:to>
      <xdr:col>4</xdr:col>
      <xdr:colOff>520700</xdr:colOff>
      <xdr:row>17</xdr:row>
      <xdr:rowOff>116967</xdr:rowOff>
    </xdr:to>
    <xdr:sp macro="" textlink="">
      <xdr:nvSpPr>
        <xdr:cNvPr id="71" name="円/楕円 70"/>
        <xdr:cNvSpPr/>
      </xdr:nvSpPr>
      <xdr:spPr bwMode="auto">
        <a:xfrm>
          <a:off x="4953000" y="297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127144</xdr:rowOff>
    </xdr:from>
    <xdr:ext cx="736600" cy="259045"/>
    <xdr:sp macro="" textlink="">
      <xdr:nvSpPr>
        <xdr:cNvPr id="72" name="テキスト ボックス 71"/>
        <xdr:cNvSpPr txBox="1"/>
      </xdr:nvSpPr>
      <xdr:spPr>
        <a:xfrm>
          <a:off x="4622800" y="2746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101,540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112624</xdr:rowOff>
    </xdr:from>
    <xdr:to>
      <xdr:col>3</xdr:col>
      <xdr:colOff>955675</xdr:colOff>
      <xdr:row>17</xdr:row>
      <xdr:rowOff>42774</xdr:rowOff>
    </xdr:to>
    <xdr:sp macro="" textlink="">
      <xdr:nvSpPr>
        <xdr:cNvPr id="73" name="円/楕円 72"/>
        <xdr:cNvSpPr/>
      </xdr:nvSpPr>
      <xdr:spPr bwMode="auto">
        <a:xfrm>
          <a:off x="4254500" y="290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52951</xdr:rowOff>
    </xdr:from>
    <xdr:ext cx="762000" cy="259045"/>
    <xdr:sp macro="" textlink="">
      <xdr:nvSpPr>
        <xdr:cNvPr id="74" name="テキスト ボックス 73"/>
        <xdr:cNvSpPr txBox="1"/>
      </xdr:nvSpPr>
      <xdr:spPr>
        <a:xfrm>
          <a:off x="3924300" y="267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107,382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65748</xdr:rowOff>
    </xdr:from>
    <xdr:to>
      <xdr:col>3</xdr:col>
      <xdr:colOff>257175</xdr:colOff>
      <xdr:row>17</xdr:row>
      <xdr:rowOff>167348</xdr:rowOff>
    </xdr:to>
    <xdr:sp macro="" textlink="">
      <xdr:nvSpPr>
        <xdr:cNvPr id="75" name="円/楕円 74"/>
        <xdr:cNvSpPr/>
      </xdr:nvSpPr>
      <xdr:spPr bwMode="auto">
        <a:xfrm>
          <a:off x="3556000" y="3028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152125</xdr:rowOff>
    </xdr:from>
    <xdr:ext cx="762000" cy="259045"/>
    <xdr:sp macro="" textlink="">
      <xdr:nvSpPr>
        <xdr:cNvPr id="76" name="テキスト ボックス 75"/>
        <xdr:cNvSpPr txBox="1"/>
      </xdr:nvSpPr>
      <xdr:spPr>
        <a:xfrm>
          <a:off x="3225800" y="311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97,573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91529</xdr:rowOff>
    </xdr:from>
    <xdr:to>
      <xdr:col>2</xdr:col>
      <xdr:colOff>692150</xdr:colOff>
      <xdr:row>18</xdr:row>
      <xdr:rowOff>21679</xdr:rowOff>
    </xdr:to>
    <xdr:sp macro="" textlink="">
      <xdr:nvSpPr>
        <xdr:cNvPr id="77" name="円/楕円 76"/>
        <xdr:cNvSpPr/>
      </xdr:nvSpPr>
      <xdr:spPr bwMode="auto">
        <a:xfrm>
          <a:off x="2857500" y="305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6456</xdr:rowOff>
    </xdr:from>
    <xdr:ext cx="762000" cy="259045"/>
    <xdr:sp macro="" textlink="">
      <xdr:nvSpPr>
        <xdr:cNvPr id="78" name="テキスト ボックス 77"/>
        <xdr:cNvSpPr txBox="1"/>
      </xdr:nvSpPr>
      <xdr:spPr>
        <a:xfrm>
          <a:off x="2527300" y="31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312429</xdr:rowOff>
    </xdr:from>
    <xdr:to>
      <xdr:col>4</xdr:col>
      <xdr:colOff>1117600</xdr:colOff>
      <xdr:row>37</xdr:row>
      <xdr:rowOff>332870</xdr:rowOff>
    </xdr:to>
    <xdr:cxnSp macro="">
      <xdr:nvCxnSpPr>
        <xdr:cNvPr id="112" name="直線コネクタ 111"/>
        <xdr:cNvCxnSpPr/>
      </xdr:nvCxnSpPr>
      <xdr:spPr bwMode="auto">
        <a:xfrm flipV="1">
          <a:off x="5003800" y="7437129"/>
          <a:ext cx="647700" cy="20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309575</xdr:rowOff>
    </xdr:from>
    <xdr:to>
      <xdr:col>4</xdr:col>
      <xdr:colOff>469900</xdr:colOff>
      <xdr:row>37</xdr:row>
      <xdr:rowOff>332870</xdr:rowOff>
    </xdr:to>
    <xdr:cxnSp macro="">
      <xdr:nvCxnSpPr>
        <xdr:cNvPr id="115" name="直線コネクタ 114"/>
        <xdr:cNvCxnSpPr/>
      </xdr:nvCxnSpPr>
      <xdr:spPr bwMode="auto">
        <a:xfrm>
          <a:off x="4305300" y="7434275"/>
          <a:ext cx="698500" cy="23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309575</xdr:rowOff>
    </xdr:from>
    <xdr:to>
      <xdr:col>3</xdr:col>
      <xdr:colOff>904875</xdr:colOff>
      <xdr:row>37</xdr:row>
      <xdr:rowOff>337232</xdr:rowOff>
    </xdr:to>
    <xdr:cxnSp macro="">
      <xdr:nvCxnSpPr>
        <xdr:cNvPr id="118" name="直線コネクタ 117"/>
        <xdr:cNvCxnSpPr/>
      </xdr:nvCxnSpPr>
      <xdr:spPr bwMode="auto">
        <a:xfrm flipV="1">
          <a:off x="3606800" y="7434275"/>
          <a:ext cx="698500" cy="27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336123</xdr:rowOff>
    </xdr:from>
    <xdr:to>
      <xdr:col>3</xdr:col>
      <xdr:colOff>206375</xdr:colOff>
      <xdr:row>37</xdr:row>
      <xdr:rowOff>337232</xdr:rowOff>
    </xdr:to>
    <xdr:cxnSp macro="">
      <xdr:nvCxnSpPr>
        <xdr:cNvPr id="121" name="直線コネクタ 120"/>
        <xdr:cNvCxnSpPr/>
      </xdr:nvCxnSpPr>
      <xdr:spPr bwMode="auto">
        <a:xfrm>
          <a:off x="2908300" y="7460823"/>
          <a:ext cx="698500" cy="1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261629</xdr:rowOff>
    </xdr:from>
    <xdr:to>
      <xdr:col>5</xdr:col>
      <xdr:colOff>34925</xdr:colOff>
      <xdr:row>38</xdr:row>
      <xdr:rowOff>20329</xdr:rowOff>
    </xdr:to>
    <xdr:sp macro="" textlink="">
      <xdr:nvSpPr>
        <xdr:cNvPr id="131" name="円/楕円 130"/>
        <xdr:cNvSpPr/>
      </xdr:nvSpPr>
      <xdr:spPr bwMode="auto">
        <a:xfrm>
          <a:off x="5600700" y="7386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43206</xdr:rowOff>
    </xdr:from>
    <xdr:ext cx="762000" cy="259045"/>
    <xdr:sp macro="" textlink="">
      <xdr:nvSpPr>
        <xdr:cNvPr id="132" name="人口1人当たり決算額の推移該当値テキスト445"/>
        <xdr:cNvSpPr txBox="1"/>
      </xdr:nvSpPr>
      <xdr:spPr>
        <a:xfrm>
          <a:off x="5740400" y="716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31,331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282070</xdr:rowOff>
    </xdr:from>
    <xdr:to>
      <xdr:col>4</xdr:col>
      <xdr:colOff>520700</xdr:colOff>
      <xdr:row>38</xdr:row>
      <xdr:rowOff>40770</xdr:rowOff>
    </xdr:to>
    <xdr:sp macro="" textlink="">
      <xdr:nvSpPr>
        <xdr:cNvPr id="133" name="円/楕円 132"/>
        <xdr:cNvSpPr/>
      </xdr:nvSpPr>
      <xdr:spPr bwMode="auto">
        <a:xfrm>
          <a:off x="4953000" y="7406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25547</xdr:rowOff>
    </xdr:from>
    <xdr:ext cx="736600" cy="259045"/>
    <xdr:sp macro="" textlink="">
      <xdr:nvSpPr>
        <xdr:cNvPr id="134" name="テキスト ボックス 133"/>
        <xdr:cNvSpPr txBox="1"/>
      </xdr:nvSpPr>
      <xdr:spPr>
        <a:xfrm>
          <a:off x="4622800" y="7493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25,966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258775</xdr:rowOff>
    </xdr:from>
    <xdr:to>
      <xdr:col>3</xdr:col>
      <xdr:colOff>955675</xdr:colOff>
      <xdr:row>38</xdr:row>
      <xdr:rowOff>17475</xdr:rowOff>
    </xdr:to>
    <xdr:sp macro="" textlink="">
      <xdr:nvSpPr>
        <xdr:cNvPr id="135" name="円/楕円 134"/>
        <xdr:cNvSpPr/>
      </xdr:nvSpPr>
      <xdr:spPr bwMode="auto">
        <a:xfrm>
          <a:off x="4254500" y="7383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2252</xdr:rowOff>
    </xdr:from>
    <xdr:ext cx="762000" cy="259045"/>
    <xdr:sp macro="" textlink="">
      <xdr:nvSpPr>
        <xdr:cNvPr id="136" name="テキスト ボックス 135"/>
        <xdr:cNvSpPr txBox="1"/>
      </xdr:nvSpPr>
      <xdr:spPr>
        <a:xfrm>
          <a:off x="3924300" y="74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32,080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286432</xdr:rowOff>
    </xdr:from>
    <xdr:to>
      <xdr:col>3</xdr:col>
      <xdr:colOff>257175</xdr:colOff>
      <xdr:row>38</xdr:row>
      <xdr:rowOff>45132</xdr:rowOff>
    </xdr:to>
    <xdr:sp macro="" textlink="">
      <xdr:nvSpPr>
        <xdr:cNvPr id="137" name="円/楕円 136"/>
        <xdr:cNvSpPr/>
      </xdr:nvSpPr>
      <xdr:spPr bwMode="auto">
        <a:xfrm>
          <a:off x="3556000" y="7411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29909</xdr:rowOff>
    </xdr:from>
    <xdr:ext cx="762000" cy="259045"/>
    <xdr:sp macro="" textlink="">
      <xdr:nvSpPr>
        <xdr:cNvPr id="138" name="テキスト ボックス 137"/>
        <xdr:cNvSpPr txBox="1"/>
      </xdr:nvSpPr>
      <xdr:spPr>
        <a:xfrm>
          <a:off x="3225800" y="74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24,821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285323</xdr:rowOff>
    </xdr:from>
    <xdr:to>
      <xdr:col>2</xdr:col>
      <xdr:colOff>692150</xdr:colOff>
      <xdr:row>38</xdr:row>
      <xdr:rowOff>44023</xdr:rowOff>
    </xdr:to>
    <xdr:sp macro="" textlink="">
      <xdr:nvSpPr>
        <xdr:cNvPr id="139" name="円/楕円 138"/>
        <xdr:cNvSpPr/>
      </xdr:nvSpPr>
      <xdr:spPr bwMode="auto">
        <a:xfrm>
          <a:off x="2857500" y="7410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28800</xdr:rowOff>
    </xdr:from>
    <xdr:ext cx="762000" cy="259045"/>
    <xdr:sp macro="" textlink="">
      <xdr:nvSpPr>
        <xdr:cNvPr id="140" name="テキスト ボックス 139"/>
        <xdr:cNvSpPr txBox="1"/>
      </xdr:nvSpPr>
      <xdr:spPr>
        <a:xfrm>
          <a:off x="2527300" y="749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岩手県大船渡市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　：　復旧・復興事業の財政措置に係る震災復興特別交付税の基金</a:t>
          </a:r>
          <a:r>
            <a:rPr lang="ja-JP" altLang="en-US" sz="1100" b="0" i="0" baseline="0">
              <a:solidFill>
                <a:schemeClr val="dk1"/>
              </a:solidFill>
              <a:effectLst/>
              <a:latin typeface="+mn-lt"/>
              <a:ea typeface="+mn-ea"/>
              <a:cs typeface="+mn-cs"/>
            </a:rPr>
            <a:t>への積み立てがあるものの</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年度においては前年度より</a:t>
          </a:r>
          <a:r>
            <a:rPr lang="en-US" altLang="ja-JP" sz="1100" b="0" i="0" baseline="0">
              <a:solidFill>
                <a:schemeClr val="dk1"/>
              </a:solidFill>
              <a:effectLst/>
              <a:latin typeface="+mn-lt"/>
              <a:ea typeface="+mn-ea"/>
              <a:cs typeface="+mn-cs"/>
            </a:rPr>
            <a:t>13.47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回る</a:t>
          </a:r>
          <a:r>
            <a:rPr lang="en-US" altLang="ja-JP" sz="1100" b="0" i="0" baseline="0">
              <a:solidFill>
                <a:schemeClr val="dk1"/>
              </a:solidFill>
              <a:effectLst/>
              <a:latin typeface="+mn-lt"/>
              <a:ea typeface="+mn-ea"/>
              <a:cs typeface="+mn-cs"/>
            </a:rPr>
            <a:t>63.28</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実質収支額　：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年度は復旧・復興予算の影響で</a:t>
          </a:r>
          <a:r>
            <a:rPr lang="en-US" altLang="ja-JP" sz="1100" b="0" i="0" baseline="0">
              <a:solidFill>
                <a:schemeClr val="dk1"/>
              </a:solidFill>
              <a:effectLst/>
              <a:latin typeface="+mn-lt"/>
              <a:ea typeface="+mn-ea"/>
              <a:cs typeface="+mn-cs"/>
            </a:rPr>
            <a:t>21.03</a:t>
          </a:r>
          <a:r>
            <a:rPr lang="ja-JP" altLang="ja-JP" sz="1100" b="0" i="0" baseline="0">
              <a:solidFill>
                <a:schemeClr val="dk1"/>
              </a:solidFill>
              <a:effectLst/>
              <a:latin typeface="+mn-lt"/>
              <a:ea typeface="+mn-ea"/>
              <a:cs typeface="+mn-cs"/>
            </a:rPr>
            <a:t>ポイントと大きく増加し、平成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4.04</a:t>
          </a:r>
          <a:r>
            <a:rPr lang="ja-JP" altLang="ja-JP" sz="1100" b="0" i="0" baseline="0">
              <a:solidFill>
                <a:schemeClr val="dk1"/>
              </a:solidFill>
              <a:effectLst/>
              <a:latin typeface="+mn-lt"/>
              <a:ea typeface="+mn-ea"/>
              <a:cs typeface="+mn-cs"/>
            </a:rPr>
            <a:t>ポイント下回りましたが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年度は積立金の減少が大きく要因し、</a:t>
          </a:r>
          <a:r>
            <a:rPr lang="en-US" altLang="ja-JP" sz="1100" b="0" i="0" baseline="0">
              <a:solidFill>
                <a:schemeClr val="dk1"/>
              </a:solidFill>
              <a:effectLst/>
              <a:latin typeface="+mn-lt"/>
              <a:ea typeface="+mn-ea"/>
              <a:cs typeface="+mn-cs"/>
            </a:rPr>
            <a:t>34.70</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実質単年度収支　：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年度から復旧・復興予算の影響で大幅に増加し、平成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年度も</a:t>
          </a:r>
          <a:r>
            <a:rPr lang="en-US" altLang="ja-JP" sz="1100" b="0" i="0" baseline="0">
              <a:solidFill>
                <a:schemeClr val="dk1"/>
              </a:solidFill>
              <a:effectLst/>
              <a:latin typeface="+mn-lt"/>
              <a:ea typeface="+mn-ea"/>
              <a:cs typeface="+mn-cs"/>
            </a:rPr>
            <a:t>28.93</a:t>
          </a:r>
          <a:r>
            <a:rPr lang="ja-JP" altLang="ja-JP" sz="1100" b="0" i="0" baseline="0">
              <a:solidFill>
                <a:schemeClr val="dk1"/>
              </a:solidFill>
              <a:effectLst/>
              <a:latin typeface="+mn-lt"/>
              <a:ea typeface="+mn-ea"/>
              <a:cs typeface="+mn-cs"/>
            </a:rPr>
            <a:t>ポイント上回る</a:t>
          </a:r>
          <a:r>
            <a:rPr lang="en-US" altLang="ja-JP" sz="1100" b="0" i="0" baseline="0">
              <a:solidFill>
                <a:schemeClr val="dk1"/>
              </a:solidFill>
              <a:effectLst/>
              <a:latin typeface="+mn-lt"/>
              <a:ea typeface="+mn-ea"/>
              <a:cs typeface="+mn-cs"/>
            </a:rPr>
            <a:t>55.49</a:t>
          </a:r>
          <a:r>
            <a:rPr lang="ja-JP" altLang="ja-JP" sz="1100" b="0" i="0" baseline="0">
              <a:solidFill>
                <a:schemeClr val="dk1"/>
              </a:solidFill>
              <a:effectLst/>
              <a:latin typeface="+mn-lt"/>
              <a:ea typeface="+mn-ea"/>
              <a:cs typeface="+mn-cs"/>
            </a:rPr>
            <a:t>％となっています</a:t>
          </a:r>
          <a:r>
            <a:rPr lang="ja-JP" altLang="en-US" sz="1100" b="0" i="0" baseline="0">
              <a:solidFill>
                <a:schemeClr val="dk1"/>
              </a:solidFill>
              <a:effectLst/>
              <a:latin typeface="+mn-lt"/>
              <a:ea typeface="+mn-ea"/>
              <a:cs typeface="+mn-cs"/>
            </a:rPr>
            <a:t>が、平成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年度は繰越事業の実施に伴う財政調整基金取崩し額が増加したことで</a:t>
          </a:r>
          <a:r>
            <a:rPr lang="en-US" altLang="ja-JP" sz="1100" b="0" i="0" baseline="0">
              <a:solidFill>
                <a:schemeClr val="dk1"/>
              </a:solidFill>
              <a:effectLst/>
              <a:latin typeface="+mn-lt"/>
              <a:ea typeface="+mn-ea"/>
              <a:cs typeface="+mn-cs"/>
            </a:rPr>
            <a:t>5.46</a:t>
          </a:r>
          <a:r>
            <a:rPr lang="ja-JP" altLang="en-US" sz="1100" b="0" i="0" baseline="0">
              <a:solidFill>
                <a:schemeClr val="dk1"/>
              </a:solidFill>
              <a:effectLst/>
              <a:latin typeface="+mn-lt"/>
              <a:ea typeface="+mn-ea"/>
              <a:cs typeface="+mn-cs"/>
            </a:rPr>
            <a:t>％となりました。</a:t>
          </a:r>
          <a:br>
            <a:rPr lang="ja-JP" altLang="en-US" sz="1100" b="0" i="0" baseline="0">
              <a:solidFill>
                <a:schemeClr val="dk1"/>
              </a:solidFill>
              <a:effectLst/>
              <a:latin typeface="+mn-lt"/>
              <a:ea typeface="+mn-ea"/>
              <a:cs typeface="+mn-cs"/>
            </a:rPr>
          </a:b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岩手県大船渡市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国民健康保険特別会計（事業勘定）　：　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年度に国民健康保険税の税率を改正し、また収納率向上などの取組みにより黒字と</a:t>
          </a:r>
          <a:r>
            <a:rPr lang="ja-JP" altLang="en-US" sz="1100" b="0" i="0" baseline="0">
              <a:solidFill>
                <a:schemeClr val="dk1"/>
              </a:solidFill>
              <a:effectLst/>
              <a:latin typeface="+mn-lt"/>
              <a:ea typeface="+mn-ea"/>
              <a:cs typeface="+mn-cs"/>
            </a:rPr>
            <a:t>なったものの、平成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0.86</a:t>
          </a:r>
          <a:r>
            <a:rPr lang="ja-JP" altLang="en-US" sz="1100" b="0" i="0" baseline="0">
              <a:solidFill>
                <a:schemeClr val="dk1"/>
              </a:solidFill>
              <a:effectLst/>
              <a:latin typeface="+mn-lt"/>
              <a:ea typeface="+mn-ea"/>
              <a:cs typeface="+mn-cs"/>
            </a:rPr>
            <a:t>％となりました。</a:t>
          </a:r>
          <a:endParaRPr lang="ja-JP" altLang="ja-JP" sz="1400">
            <a:effectLst/>
          </a:endParaRPr>
        </a:p>
        <a:p>
          <a:pPr rtl="0"/>
          <a:r>
            <a:rPr lang="ja-JP" altLang="ja-JP" sz="1100" b="0" i="0" baseline="0">
              <a:solidFill>
                <a:schemeClr val="dk1"/>
              </a:solidFill>
              <a:effectLst/>
              <a:latin typeface="+mn-lt"/>
              <a:ea typeface="+mn-ea"/>
              <a:cs typeface="+mn-cs"/>
            </a:rPr>
            <a:t>水道事業会計　：　徹底した経費節減、有収率向上対策及び収納対策により、県内でも上位の低廉な料金体系を維持しつつ、</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％台の水準を維持しています。</a:t>
          </a:r>
          <a:endParaRPr lang="ja-JP" altLang="ja-JP" sz="1400">
            <a:effectLst/>
          </a:endParaRPr>
        </a:p>
        <a:p>
          <a:pPr rtl="0"/>
          <a:r>
            <a:rPr lang="ja-JP" altLang="ja-JP" sz="1100" b="0" i="0" baseline="0">
              <a:solidFill>
                <a:schemeClr val="dk1"/>
              </a:solidFill>
              <a:effectLst/>
              <a:latin typeface="+mn-lt"/>
              <a:ea typeface="+mn-ea"/>
              <a:cs typeface="+mn-cs"/>
            </a:rPr>
            <a:t>一般会計　：　</a:t>
          </a:r>
          <a:r>
            <a:rPr lang="ja-JP" altLang="en-US" sz="1100" b="0" i="0" baseline="0">
              <a:solidFill>
                <a:schemeClr val="dk1"/>
              </a:solidFill>
              <a:effectLst/>
              <a:latin typeface="+mn-lt"/>
              <a:ea typeface="+mn-ea"/>
              <a:cs typeface="+mn-cs"/>
            </a:rPr>
            <a:t>東日本大震災以前は</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％台の水準を維持していましたが、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年度は復旧</a:t>
          </a:r>
          <a:r>
            <a:rPr lang="ja-JP" altLang="ja-JP" sz="1100" b="0" i="0" baseline="0">
              <a:solidFill>
                <a:schemeClr val="dk1"/>
              </a:solidFill>
              <a:effectLst/>
              <a:latin typeface="+mn-lt"/>
              <a:ea typeface="+mn-ea"/>
              <a:cs typeface="+mn-cs"/>
            </a:rPr>
            <a:t>・復興予算の影響で</a:t>
          </a:r>
          <a:r>
            <a:rPr lang="en-US" altLang="ja-JP" sz="1100" b="0" i="0" baseline="0">
              <a:solidFill>
                <a:schemeClr val="dk1"/>
              </a:solidFill>
              <a:effectLst/>
              <a:latin typeface="+mn-lt"/>
              <a:ea typeface="+mn-ea"/>
              <a:cs typeface="+mn-cs"/>
            </a:rPr>
            <a:t>34.70</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なりました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介護保険特別会計（保険事業勘定）　：　適正な税率等により健全財政を維持しており、</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％台の水準を維持しています。</a:t>
          </a:r>
          <a:endParaRPr lang="ja-JP" altLang="ja-JP" sz="1400">
            <a:effectLst/>
          </a:endParaRPr>
        </a:p>
        <a:p>
          <a:pPr rtl="0"/>
          <a:r>
            <a:rPr lang="ja-JP" altLang="ja-JP" sz="1100" b="0" i="0" baseline="0">
              <a:solidFill>
                <a:schemeClr val="dk1"/>
              </a:solidFill>
              <a:effectLst/>
              <a:latin typeface="+mn-lt"/>
              <a:ea typeface="+mn-ea"/>
              <a:cs typeface="+mn-cs"/>
            </a:rPr>
            <a:t>公共下水道事業特別会計　：　一般会計からの繰入で財政運営を行っていることから</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以下</a:t>
          </a:r>
          <a:r>
            <a:rPr lang="ja-JP" altLang="ja-JP" sz="1100" b="0" i="0" baseline="0">
              <a:solidFill>
                <a:schemeClr val="dk1"/>
              </a:solidFill>
              <a:effectLst/>
              <a:latin typeface="+mn-lt"/>
              <a:ea typeface="+mn-ea"/>
              <a:cs typeface="+mn-cs"/>
            </a:rPr>
            <a:t>の水準に留まっています。</a:t>
          </a:r>
          <a:endParaRPr lang="ja-JP" altLang="ja-JP" sz="1400">
            <a:effectLst/>
          </a:endParaRPr>
        </a:p>
        <a:p>
          <a:pPr rtl="0"/>
          <a:r>
            <a:rPr lang="ja-JP" altLang="ja-JP" sz="1100" b="0" i="0" baseline="0">
              <a:solidFill>
                <a:schemeClr val="dk1"/>
              </a:solidFill>
              <a:effectLst/>
              <a:latin typeface="+mn-lt"/>
              <a:ea typeface="+mn-ea"/>
              <a:cs typeface="+mn-cs"/>
            </a:rPr>
            <a:t>魚市場事業特別会計　：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年度以降は復旧・復興予算の影響で</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％台となっていますが、平成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一般会計からの繰入で財政運営を行っていることから</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以下</a:t>
          </a:r>
          <a:r>
            <a:rPr lang="ja-JP" altLang="ja-JP" sz="1100" b="0" i="0" baseline="0">
              <a:solidFill>
                <a:schemeClr val="dk1"/>
              </a:solidFill>
              <a:effectLst/>
              <a:latin typeface="+mn-lt"/>
              <a:ea typeface="+mn-ea"/>
              <a:cs typeface="+mn-cs"/>
            </a:rPr>
            <a:t>の水準に留まっています。</a:t>
          </a:r>
          <a:endParaRPr lang="ja-JP" altLang="ja-JP" sz="1400">
            <a:effectLst/>
          </a:endParaRPr>
        </a:p>
        <a:p>
          <a:pPr rtl="0"/>
          <a:r>
            <a:rPr lang="ja-JP" altLang="ja-JP" sz="1100" b="0" i="0" baseline="0">
              <a:solidFill>
                <a:schemeClr val="dk1"/>
              </a:solidFill>
              <a:effectLst/>
              <a:latin typeface="+mn-lt"/>
              <a:ea typeface="+mn-ea"/>
              <a:cs typeface="+mn-cs"/>
            </a:rPr>
            <a:t>漁業集落排水事業特別会計　：　一般会計からの繰入で財政運営を行っていることから</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％以下の水準に留まっています。</a:t>
          </a:r>
          <a:endParaRPr lang="ja-JP" altLang="ja-JP" sz="1400">
            <a:effectLst/>
          </a:endParaRPr>
        </a:p>
        <a:p>
          <a:pPr rtl="0"/>
          <a:r>
            <a:rPr lang="ja-JP" altLang="ja-JP" sz="1100" b="0" i="0" baseline="0">
              <a:solidFill>
                <a:schemeClr val="dk1"/>
              </a:solidFill>
              <a:effectLst/>
              <a:latin typeface="+mn-lt"/>
              <a:ea typeface="+mn-ea"/>
              <a:cs typeface="+mn-cs"/>
            </a:rPr>
            <a:t>国民健康保険特別会計（診療施設勘定）　：　一般会計からの繰入で財政運営を行っていることから</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％以下の水準に留まっています。</a:t>
          </a:r>
          <a:endParaRPr lang="ja-JP" altLang="ja-JP" sz="1400">
            <a:effectLst/>
          </a:endParaRPr>
        </a:p>
        <a:p>
          <a:pPr rtl="0"/>
          <a:r>
            <a:rPr lang="ja-JP" altLang="ja-JP" sz="1100" b="0" i="0" baseline="0">
              <a:solidFill>
                <a:schemeClr val="dk1"/>
              </a:solidFill>
              <a:effectLst/>
              <a:latin typeface="+mn-lt"/>
              <a:ea typeface="+mn-ea"/>
              <a:cs typeface="+mn-cs"/>
            </a:rPr>
            <a:t>その他（黒字）　：　簡易水道事業特別会計など一般会計からの繰入で財政運営を行っていることから</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％以下の水準に留まっています。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岩手県大船渡市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　：　</a:t>
          </a:r>
          <a:r>
            <a:rPr lang="ja-JP" altLang="en-US" sz="1100" b="0" i="0" baseline="0">
              <a:solidFill>
                <a:schemeClr val="dk1"/>
              </a:solidFill>
              <a:effectLst/>
              <a:latin typeface="+mn-lt"/>
              <a:ea typeface="+mn-ea"/>
              <a:cs typeface="+mn-cs"/>
            </a:rPr>
            <a:t>元金償還額は増加しましたが、償還中の地方債については利子が年々減少することから、元利償還額では前年度同水準となりました。</a:t>
          </a:r>
          <a:endParaRPr lang="ja-JP" altLang="ja-JP" sz="1400">
            <a:effectLst/>
          </a:endParaRPr>
        </a:p>
        <a:p>
          <a:pPr rtl="0"/>
          <a:r>
            <a:rPr lang="ja-JP" altLang="ja-JP" sz="1100" b="0" i="0" baseline="0">
              <a:solidFill>
                <a:schemeClr val="dk1"/>
              </a:solidFill>
              <a:effectLst/>
              <a:latin typeface="+mn-lt"/>
              <a:ea typeface="+mn-ea"/>
              <a:cs typeface="+mn-cs"/>
            </a:rPr>
            <a:t>公営企業債の元利償還金に対する繰入金　：　公共下水道施設整備事業等により増加傾向です。</a:t>
          </a:r>
          <a:endParaRPr lang="ja-JP" altLang="ja-JP" sz="1400">
            <a:effectLst/>
          </a:endParaRPr>
        </a:p>
        <a:p>
          <a:pPr rtl="0"/>
          <a:r>
            <a:rPr lang="ja-JP" altLang="ja-JP" sz="1100" b="0" i="0" baseline="0">
              <a:solidFill>
                <a:sysClr val="windowText" lastClr="000000"/>
              </a:solidFill>
              <a:effectLst/>
              <a:latin typeface="+mn-lt"/>
              <a:ea typeface="+mn-ea"/>
              <a:cs typeface="+mn-cs"/>
            </a:rPr>
            <a:t>組合等が起こした地方債の元利償還金に対する負担金等　：　負担金の減額により</a:t>
          </a:r>
          <a:r>
            <a:rPr lang="ja-JP" altLang="en-US" sz="1100" b="0" i="0" baseline="0">
              <a:solidFill>
                <a:sysClr val="windowText" lastClr="000000"/>
              </a:solidFill>
              <a:effectLst/>
              <a:latin typeface="+mn-lt"/>
              <a:ea typeface="+mn-ea"/>
              <a:cs typeface="+mn-cs"/>
            </a:rPr>
            <a:t>前年度より</a:t>
          </a:r>
          <a:r>
            <a:rPr lang="ja-JP" altLang="ja-JP" sz="1100" b="0" i="0" baseline="0">
              <a:solidFill>
                <a:sysClr val="windowText" lastClr="000000"/>
              </a:solidFill>
              <a:effectLst/>
              <a:latin typeface="+mn-lt"/>
              <a:ea typeface="+mn-ea"/>
              <a:cs typeface="+mn-cs"/>
            </a:rPr>
            <a:t>減少しています。</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債務負担行為に基づく支出金　：　企業立地資金や中小企業の融資に伴う利子補給補助金の減少により平成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年度は減少</a:t>
          </a:r>
          <a:r>
            <a:rPr lang="ja-JP" altLang="ja-JP" sz="1100" b="0" i="0" baseline="0">
              <a:solidFill>
                <a:schemeClr val="dk1"/>
              </a:solidFill>
              <a:effectLst/>
              <a:latin typeface="+mn-lt"/>
              <a:ea typeface="+mn-ea"/>
              <a:cs typeface="+mn-cs"/>
            </a:rPr>
            <a:t>しています。</a:t>
          </a:r>
          <a:endParaRPr lang="ja-JP" altLang="ja-JP" sz="1400">
            <a:effectLst/>
          </a:endParaRPr>
        </a:p>
        <a:p>
          <a:pPr rtl="0"/>
          <a:r>
            <a:rPr lang="ja-JP" altLang="ja-JP" sz="1100" b="0" i="0" baseline="0">
              <a:solidFill>
                <a:schemeClr val="dk1"/>
              </a:solidFill>
              <a:effectLst/>
              <a:latin typeface="+mn-lt"/>
              <a:ea typeface="+mn-ea"/>
              <a:cs typeface="+mn-cs"/>
            </a:rPr>
            <a:t>算入公債費等　：　過去の起債に対する基準財政需要額であり、年々増加傾向となっています。</a:t>
          </a:r>
          <a:endParaRPr lang="ja-JP" altLang="ja-JP" sz="1400">
            <a:effectLst/>
          </a:endParaRPr>
        </a:p>
        <a:p>
          <a:pPr rtl="0"/>
          <a:r>
            <a:rPr lang="ja-JP" altLang="ja-JP" sz="1100" b="0" i="0" baseline="0">
              <a:solidFill>
                <a:schemeClr val="dk1"/>
              </a:solidFill>
              <a:effectLst/>
              <a:latin typeface="+mn-lt"/>
              <a:ea typeface="+mn-ea"/>
              <a:cs typeface="+mn-cs"/>
            </a:rPr>
            <a:t>実質公債費比率の分子　：　</a:t>
          </a:r>
          <a:r>
            <a:rPr lang="ja-JP" altLang="en-US" sz="1100" b="0" i="0" baseline="0">
              <a:solidFill>
                <a:schemeClr val="dk1"/>
              </a:solidFill>
              <a:effectLst/>
              <a:latin typeface="+mn-lt"/>
              <a:ea typeface="+mn-ea"/>
              <a:cs typeface="+mn-cs"/>
            </a:rPr>
            <a:t>公営企業債の元利償還金に対する繰入金と組合等が起こした地方債の元利償還金に対する負担金等の増額が影響し、平成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前年度よりも増加となって</a:t>
          </a:r>
          <a:r>
            <a:rPr lang="ja-JP" altLang="ja-JP" sz="1100" b="0" i="0" baseline="0">
              <a:solidFill>
                <a:schemeClr val="dk1"/>
              </a:solidFill>
              <a:effectLst/>
              <a:latin typeface="+mn-lt"/>
              <a:ea typeface="+mn-ea"/>
              <a:cs typeface="+mn-cs"/>
            </a:rPr>
            <a:t>います。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岩手県大船渡市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一般会計等に係る地方債の現在高　：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年度は復旧・復興事業を優先したことから、地方債の発行額抑制されたため、元金償還額が発行額を上回り減少しています</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債務負担行為に基づく支出予定額　：　建設事業</a:t>
          </a:r>
          <a:r>
            <a:rPr lang="ja-JP" altLang="en-US" sz="1100" b="0" i="0" baseline="0">
              <a:solidFill>
                <a:schemeClr val="dk1"/>
              </a:solidFill>
              <a:effectLst/>
              <a:latin typeface="+mn-lt"/>
              <a:ea typeface="+mn-ea"/>
              <a:cs typeface="+mn-cs"/>
            </a:rPr>
            <a:t>の抑制により</a:t>
          </a:r>
          <a:r>
            <a:rPr lang="ja-JP" altLang="ja-JP" sz="1100" b="0" i="0" baseline="0">
              <a:solidFill>
                <a:schemeClr val="dk1"/>
              </a:solidFill>
              <a:effectLst/>
              <a:latin typeface="+mn-lt"/>
              <a:ea typeface="+mn-ea"/>
              <a:cs typeface="+mn-cs"/>
            </a:rPr>
            <a:t>年々減少しています。</a:t>
          </a:r>
          <a:endParaRPr lang="ja-JP" altLang="ja-JP" sz="1400">
            <a:effectLst/>
          </a:endParaRPr>
        </a:p>
        <a:p>
          <a:pPr rtl="0"/>
          <a:r>
            <a:rPr lang="ja-JP" altLang="ja-JP" sz="1100" b="0" i="0" baseline="0">
              <a:solidFill>
                <a:schemeClr val="dk1"/>
              </a:solidFill>
              <a:effectLst/>
              <a:latin typeface="+mn-lt"/>
              <a:ea typeface="+mn-ea"/>
              <a:cs typeface="+mn-cs"/>
            </a:rPr>
            <a:t>公営企業債の元利償還金に対する繰入金　：　投資事業等を計画的に行うことにより新規起債発行を抑制するなどして年々減少しています。</a:t>
          </a:r>
          <a:endParaRPr lang="ja-JP" altLang="ja-JP" sz="1400">
            <a:effectLst/>
          </a:endParaRPr>
        </a:p>
        <a:p>
          <a:pPr rtl="0"/>
          <a:r>
            <a:rPr lang="ja-JP" altLang="ja-JP" sz="1100" b="0" i="0" baseline="0">
              <a:solidFill>
                <a:schemeClr val="dk1"/>
              </a:solidFill>
              <a:effectLst/>
              <a:latin typeface="+mn-lt"/>
              <a:ea typeface="+mn-ea"/>
              <a:cs typeface="+mn-cs"/>
            </a:rPr>
            <a:t>組合等負担金等見込額　：　岩手沿岸南部広域環境組合における岩手沿岸南部クリーンセンター整備事業（溶融施設）に係る負担金の増により、平成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年度と増加しています。</a:t>
          </a:r>
          <a:endParaRPr lang="ja-JP" altLang="ja-JP" sz="1400">
            <a:effectLst/>
          </a:endParaRPr>
        </a:p>
        <a:p>
          <a:pPr rtl="0"/>
          <a:r>
            <a:rPr lang="ja-JP" altLang="ja-JP" sz="1100" b="0" i="0" baseline="0">
              <a:solidFill>
                <a:schemeClr val="dk1"/>
              </a:solidFill>
              <a:effectLst/>
              <a:latin typeface="+mn-lt"/>
              <a:ea typeface="+mn-ea"/>
              <a:cs typeface="+mn-cs"/>
            </a:rPr>
            <a:t>退職手当負担見込額・・・定員適正化計画による定員管理等の成果により年々減少しています。</a:t>
          </a:r>
          <a:endParaRPr lang="ja-JP" altLang="ja-JP" sz="1400">
            <a:effectLst/>
          </a:endParaRPr>
        </a:p>
        <a:p>
          <a:pPr rtl="0"/>
          <a:r>
            <a:rPr lang="ja-JP" altLang="ja-JP" sz="1100" b="0" i="0" baseline="0">
              <a:solidFill>
                <a:schemeClr val="dk1"/>
              </a:solidFill>
              <a:effectLst/>
              <a:latin typeface="+mn-lt"/>
              <a:ea typeface="+mn-ea"/>
              <a:cs typeface="+mn-cs"/>
            </a:rPr>
            <a:t>充当可能基金・・・</a:t>
          </a:r>
          <a:r>
            <a:rPr lang="ja-JP" altLang="en-US" sz="1100" b="0" i="0" baseline="0">
              <a:solidFill>
                <a:schemeClr val="dk1"/>
              </a:solidFill>
              <a:effectLst/>
              <a:latin typeface="+mn-lt"/>
              <a:ea typeface="+mn-ea"/>
              <a:cs typeface="+mn-cs"/>
            </a:rPr>
            <a:t>前年度から減少となっているものの、</a:t>
          </a:r>
          <a:r>
            <a:rPr lang="ja-JP" altLang="ja-JP" sz="1100" b="0" i="0" baseline="0">
              <a:solidFill>
                <a:schemeClr val="dk1"/>
              </a:solidFill>
              <a:effectLst/>
              <a:latin typeface="+mn-lt"/>
              <a:ea typeface="+mn-ea"/>
              <a:cs typeface="+mn-cs"/>
            </a:rPr>
            <a:t>震災復興特別交付税の交付などの要因により、</a:t>
          </a:r>
          <a:r>
            <a:rPr lang="ja-JP" altLang="en-US" sz="1100" b="0" i="0" baseline="0">
              <a:solidFill>
                <a:schemeClr val="dk1"/>
              </a:solidFill>
              <a:effectLst/>
              <a:latin typeface="+mn-lt"/>
              <a:ea typeface="+mn-ea"/>
              <a:cs typeface="+mn-cs"/>
            </a:rPr>
            <a:t>東日本大震災以前よりもはるかに高い水準</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充当可能特定歳入　：　市営住宅使用料であるが、市営住宅使用料が年々微減傾向となっており、全体として微減となっています。</a:t>
          </a:r>
          <a:endParaRPr lang="ja-JP" altLang="ja-JP" sz="1400">
            <a:effectLst/>
          </a:endParaRPr>
        </a:p>
        <a:p>
          <a:pPr rtl="0"/>
          <a:r>
            <a:rPr lang="ja-JP" altLang="ja-JP" sz="1100" b="0" i="0" baseline="0">
              <a:solidFill>
                <a:schemeClr val="dk1"/>
              </a:solidFill>
              <a:effectLst/>
              <a:latin typeface="+mn-lt"/>
              <a:ea typeface="+mn-ea"/>
              <a:cs typeface="+mn-cs"/>
            </a:rPr>
            <a:t>基準財政需要額算入見込額　：　合併特例債などの交付税措置率の高い有利な地方債を発行してきていることから高い水準を維持しています。</a:t>
          </a:r>
          <a:endParaRPr lang="ja-JP" altLang="ja-JP" sz="1400">
            <a:effectLst/>
          </a:endParaRPr>
        </a:p>
        <a:p>
          <a:pPr rtl="0"/>
          <a:r>
            <a:rPr lang="ja-JP" altLang="ja-JP" sz="1100" b="0" i="0" baseline="0">
              <a:solidFill>
                <a:schemeClr val="dk1"/>
              </a:solidFill>
              <a:effectLst/>
              <a:latin typeface="+mn-lt"/>
              <a:ea typeface="+mn-ea"/>
              <a:cs typeface="+mn-cs"/>
            </a:rPr>
            <a:t>将来負担比率の分子　：　充当可能基金の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等により平成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度では</a:t>
          </a:r>
          <a:r>
            <a:rPr lang="en-US" altLang="ja-JP" sz="1100" b="0" i="0" baseline="0">
              <a:solidFill>
                <a:schemeClr val="dk1"/>
              </a:solidFill>
              <a:effectLst/>
              <a:latin typeface="+mn-lt"/>
              <a:ea typeface="+mn-ea"/>
              <a:cs typeface="+mn-cs"/>
            </a:rPr>
            <a:t>789</a:t>
          </a:r>
          <a:r>
            <a:rPr lang="ja-JP" altLang="ja-JP" sz="1100" b="0" i="0" baseline="0">
              <a:solidFill>
                <a:schemeClr val="dk1"/>
              </a:solidFill>
              <a:effectLst/>
              <a:latin typeface="+mn-lt"/>
              <a:ea typeface="+mn-ea"/>
              <a:cs typeface="+mn-cs"/>
            </a:rPr>
            <a:t>百万円前年度より</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84208833</v>
      </c>
      <c r="BO4" s="379"/>
      <c r="BP4" s="379"/>
      <c r="BQ4" s="379"/>
      <c r="BR4" s="379"/>
      <c r="BS4" s="379"/>
      <c r="BT4" s="379"/>
      <c r="BU4" s="380"/>
      <c r="BV4" s="378">
        <v>102517635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34.700000000000003</v>
      </c>
      <c r="CU4" s="554"/>
      <c r="CV4" s="554"/>
      <c r="CW4" s="554"/>
      <c r="CX4" s="554"/>
      <c r="CY4" s="554"/>
      <c r="CZ4" s="554"/>
      <c r="DA4" s="555"/>
      <c r="DB4" s="553">
        <v>17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70803575</v>
      </c>
      <c r="BO5" s="384"/>
      <c r="BP5" s="384"/>
      <c r="BQ5" s="384"/>
      <c r="BR5" s="384"/>
      <c r="BS5" s="384"/>
      <c r="BT5" s="384"/>
      <c r="BU5" s="385"/>
      <c r="BV5" s="383">
        <v>89347858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86.7</v>
      </c>
      <c r="CU5" s="354"/>
      <c r="CV5" s="354"/>
      <c r="CW5" s="354"/>
      <c r="CX5" s="354"/>
      <c r="CY5" s="354"/>
      <c r="CZ5" s="354"/>
      <c r="DA5" s="355"/>
      <c r="DB5" s="353">
        <v>88.4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13405258</v>
      </c>
      <c r="BO6" s="384"/>
      <c r="BP6" s="384"/>
      <c r="BQ6" s="384"/>
      <c r="BR6" s="384"/>
      <c r="BS6" s="384"/>
      <c r="BT6" s="384"/>
      <c r="BU6" s="385"/>
      <c r="BV6" s="383">
        <v>13169777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92.4</v>
      </c>
      <c r="CU6" s="528"/>
      <c r="CV6" s="528"/>
      <c r="CW6" s="528"/>
      <c r="CX6" s="528"/>
      <c r="CY6" s="528"/>
      <c r="CZ6" s="528"/>
      <c r="DA6" s="529"/>
      <c r="DB6" s="527">
        <v>94.8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9519526</v>
      </c>
      <c r="BO7" s="384"/>
      <c r="BP7" s="384"/>
      <c r="BQ7" s="384"/>
      <c r="BR7" s="384"/>
      <c r="BS7" s="384"/>
      <c r="BT7" s="384"/>
      <c r="BU7" s="385"/>
      <c r="BV7" s="383">
        <v>11291930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11196765</v>
      </c>
      <c r="CU7" s="384"/>
      <c r="CV7" s="384"/>
      <c r="CW7" s="384"/>
      <c r="CX7" s="384"/>
      <c r="CY7" s="384"/>
      <c r="CZ7" s="384"/>
      <c r="DA7" s="385"/>
      <c r="DB7" s="383">
        <v>11051057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3885732</v>
      </c>
      <c r="BO8" s="384"/>
      <c r="BP8" s="384"/>
      <c r="BQ8" s="384"/>
      <c r="BR8" s="384"/>
      <c r="BS8" s="384"/>
      <c r="BT8" s="384"/>
      <c r="BU8" s="385"/>
      <c r="BV8" s="383">
        <v>1877847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0.39</v>
      </c>
      <c r="CU8" s="491"/>
      <c r="CV8" s="491"/>
      <c r="CW8" s="491"/>
      <c r="CX8" s="491"/>
      <c r="CY8" s="491"/>
      <c r="CZ8" s="491"/>
      <c r="DA8" s="492"/>
      <c r="DB8" s="490">
        <v>0.38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40737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2007885</v>
      </c>
      <c r="BO9" s="384"/>
      <c r="BP9" s="384"/>
      <c r="BQ9" s="384"/>
      <c r="BR9" s="384"/>
      <c r="BS9" s="384"/>
      <c r="BT9" s="384"/>
      <c r="BU9" s="385"/>
      <c r="BV9" s="383">
        <v>-476348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7.1</v>
      </c>
      <c r="CU9" s="354"/>
      <c r="CV9" s="354"/>
      <c r="CW9" s="354"/>
      <c r="CX9" s="354"/>
      <c r="CY9" s="354"/>
      <c r="CZ9" s="354"/>
      <c r="DA9" s="355"/>
      <c r="DB9" s="353">
        <v>6.3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43331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2166007</v>
      </c>
      <c r="BO10" s="384"/>
      <c r="BP10" s="384"/>
      <c r="BQ10" s="384"/>
      <c r="BR10" s="384"/>
      <c r="BS10" s="384"/>
      <c r="BT10" s="384"/>
      <c r="BU10" s="385"/>
      <c r="BV10" s="383">
        <v>6608847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194</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39134</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3562666</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38858</v>
      </c>
      <c r="S13" s="483"/>
      <c r="T13" s="483"/>
      <c r="U13" s="483"/>
      <c r="V13" s="484"/>
      <c r="W13" s="470" t="s">
        <v>124</v>
      </c>
      <c r="X13" s="396"/>
      <c r="Y13" s="396"/>
      <c r="Z13" s="396"/>
      <c r="AA13" s="396"/>
      <c r="AB13" s="397"/>
      <c r="AC13" s="359">
        <v>1982</v>
      </c>
      <c r="AD13" s="360"/>
      <c r="AE13" s="360"/>
      <c r="AF13" s="360"/>
      <c r="AG13" s="361"/>
      <c r="AH13" s="359">
        <v>2365</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611420</v>
      </c>
      <c r="BO13" s="384"/>
      <c r="BP13" s="384"/>
      <c r="BQ13" s="384"/>
      <c r="BR13" s="384"/>
      <c r="BS13" s="384"/>
      <c r="BT13" s="384"/>
      <c r="BU13" s="385"/>
      <c r="BV13" s="383">
        <v>6132499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12.5</v>
      </c>
      <c r="CU13" s="354"/>
      <c r="CV13" s="354"/>
      <c r="CW13" s="354"/>
      <c r="CX13" s="354"/>
      <c r="CY13" s="354"/>
      <c r="CZ13" s="354"/>
      <c r="DA13" s="355"/>
      <c r="DB13" s="353">
        <v>11.6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39117</v>
      </c>
      <c r="S14" s="483"/>
      <c r="T14" s="483"/>
      <c r="U14" s="483"/>
      <c r="V14" s="484"/>
      <c r="W14" s="485"/>
      <c r="X14" s="399"/>
      <c r="Y14" s="399"/>
      <c r="Z14" s="399"/>
      <c r="AA14" s="399"/>
      <c r="AB14" s="400"/>
      <c r="AC14" s="475">
        <v>10.6</v>
      </c>
      <c r="AD14" s="476"/>
      <c r="AE14" s="476"/>
      <c r="AF14" s="476"/>
      <c r="AG14" s="477"/>
      <c r="AH14" s="475">
        <v>11.5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13.2</v>
      </c>
      <c r="CU14" s="454"/>
      <c r="CV14" s="454"/>
      <c r="CW14" s="454"/>
      <c r="CX14" s="454"/>
      <c r="CY14" s="454"/>
      <c r="CZ14" s="454"/>
      <c r="DA14" s="455"/>
      <c r="DB14" s="486">
        <v>4.7</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38912</v>
      </c>
      <c r="S15" s="483"/>
      <c r="T15" s="483"/>
      <c r="U15" s="483"/>
      <c r="V15" s="484"/>
      <c r="W15" s="470" t="s">
        <v>130</v>
      </c>
      <c r="X15" s="396"/>
      <c r="Y15" s="396"/>
      <c r="Z15" s="396"/>
      <c r="AA15" s="396"/>
      <c r="AB15" s="397"/>
      <c r="AC15" s="359">
        <v>5449</v>
      </c>
      <c r="AD15" s="360"/>
      <c r="AE15" s="360"/>
      <c r="AF15" s="360"/>
      <c r="AG15" s="361"/>
      <c r="AH15" s="359">
        <v>6076</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3779523</v>
      </c>
      <c r="BO15" s="379"/>
      <c r="BP15" s="379"/>
      <c r="BQ15" s="379"/>
      <c r="BR15" s="379"/>
      <c r="BS15" s="379"/>
      <c r="BT15" s="379"/>
      <c r="BU15" s="380"/>
      <c r="BV15" s="378">
        <v>3316152</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29.2</v>
      </c>
      <c r="AD16" s="476"/>
      <c r="AE16" s="476"/>
      <c r="AF16" s="476"/>
      <c r="AG16" s="477"/>
      <c r="AH16" s="475">
        <v>29.5</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8954033</v>
      </c>
      <c r="BO16" s="384"/>
      <c r="BP16" s="384"/>
      <c r="BQ16" s="384"/>
      <c r="BR16" s="384"/>
      <c r="BS16" s="384"/>
      <c r="BT16" s="384"/>
      <c r="BU16" s="385"/>
      <c r="BV16" s="383">
        <v>8754985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11214</v>
      </c>
      <c r="AD17" s="360"/>
      <c r="AE17" s="360"/>
      <c r="AF17" s="360"/>
      <c r="AG17" s="361"/>
      <c r="AH17" s="359">
        <v>12144</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4852309</v>
      </c>
      <c r="BO17" s="384"/>
      <c r="BP17" s="384"/>
      <c r="BQ17" s="384"/>
      <c r="BR17" s="384"/>
      <c r="BS17" s="384"/>
      <c r="BT17" s="384"/>
      <c r="BU17" s="385"/>
      <c r="BV17" s="383">
        <v>4247173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323.3</v>
      </c>
      <c r="M18" s="446"/>
      <c r="N18" s="446"/>
      <c r="O18" s="446"/>
      <c r="P18" s="446"/>
      <c r="Q18" s="446"/>
      <c r="R18" s="447"/>
      <c r="S18" s="447"/>
      <c r="T18" s="447"/>
      <c r="U18" s="447"/>
      <c r="V18" s="448"/>
      <c r="W18" s="462"/>
      <c r="X18" s="463"/>
      <c r="Y18" s="463"/>
      <c r="Z18" s="463"/>
      <c r="AA18" s="463"/>
      <c r="AB18" s="471"/>
      <c r="AC18" s="347">
        <v>60.1</v>
      </c>
      <c r="AD18" s="348"/>
      <c r="AE18" s="348"/>
      <c r="AF18" s="348"/>
      <c r="AG18" s="449"/>
      <c r="AH18" s="347">
        <v>58.9</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9648757</v>
      </c>
      <c r="BO18" s="384"/>
      <c r="BP18" s="384"/>
      <c r="BQ18" s="384"/>
      <c r="BR18" s="384"/>
      <c r="BS18" s="384"/>
      <c r="BT18" s="384"/>
      <c r="BU18" s="385"/>
      <c r="BV18" s="383">
        <v>9676024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126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30097976</v>
      </c>
      <c r="BO19" s="384"/>
      <c r="BP19" s="384"/>
      <c r="BQ19" s="384"/>
      <c r="BR19" s="384"/>
      <c r="BS19" s="384"/>
      <c r="BT19" s="384"/>
      <c r="BU19" s="385"/>
      <c r="BV19" s="383">
        <v>34235999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14819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21053410</v>
      </c>
      <c r="BO23" s="384"/>
      <c r="BP23" s="384"/>
      <c r="BQ23" s="384"/>
      <c r="BR23" s="384"/>
      <c r="BS23" s="384"/>
      <c r="BT23" s="384"/>
      <c r="BU23" s="385"/>
      <c r="BV23" s="383">
        <v>21219896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8160</v>
      </c>
      <c r="R24" s="360"/>
      <c r="S24" s="360"/>
      <c r="T24" s="360"/>
      <c r="U24" s="360"/>
      <c r="V24" s="361"/>
      <c r="W24" s="425"/>
      <c r="X24" s="416"/>
      <c r="Y24" s="417"/>
      <c r="Z24" s="356" t="s">
        <v>154</v>
      </c>
      <c r="AA24" s="357"/>
      <c r="AB24" s="357"/>
      <c r="AC24" s="357"/>
      <c r="AD24" s="357"/>
      <c r="AE24" s="357"/>
      <c r="AF24" s="357"/>
      <c r="AG24" s="358"/>
      <c r="AH24" s="359">
        <v>340</v>
      </c>
      <c r="AI24" s="360"/>
      <c r="AJ24" s="360"/>
      <c r="AK24" s="360"/>
      <c r="AL24" s="361"/>
      <c r="AM24" s="359">
        <v>1075080</v>
      </c>
      <c r="AN24" s="360"/>
      <c r="AO24" s="360"/>
      <c r="AP24" s="360"/>
      <c r="AQ24" s="360"/>
      <c r="AR24" s="361"/>
      <c r="AS24" s="359">
        <v>3162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10410079</v>
      </c>
      <c r="BO24" s="384"/>
      <c r="BP24" s="384"/>
      <c r="BQ24" s="384"/>
      <c r="BR24" s="384"/>
      <c r="BS24" s="384"/>
      <c r="BT24" s="384"/>
      <c r="BU24" s="385"/>
      <c r="BV24" s="383">
        <v>11065176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6750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32530910</v>
      </c>
      <c r="BO25" s="379"/>
      <c r="BP25" s="379"/>
      <c r="BQ25" s="379"/>
      <c r="BR25" s="379"/>
      <c r="BS25" s="379"/>
      <c r="BT25" s="379"/>
      <c r="BU25" s="380"/>
      <c r="BV25" s="378">
        <v>13115623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5360</v>
      </c>
      <c r="R26" s="360"/>
      <c r="S26" s="360"/>
      <c r="T26" s="360"/>
      <c r="U26" s="360"/>
      <c r="V26" s="361"/>
      <c r="W26" s="425"/>
      <c r="X26" s="416"/>
      <c r="Y26" s="417"/>
      <c r="Z26" s="356" t="s">
        <v>160</v>
      </c>
      <c r="AA26" s="436"/>
      <c r="AB26" s="436"/>
      <c r="AC26" s="436"/>
      <c r="AD26" s="436"/>
      <c r="AE26" s="436"/>
      <c r="AF26" s="436"/>
      <c r="AG26" s="437"/>
      <c r="AH26" s="359">
        <v>43</v>
      </c>
      <c r="AI26" s="360"/>
      <c r="AJ26" s="360"/>
      <c r="AK26" s="360"/>
      <c r="AL26" s="361"/>
      <c r="AM26" s="359">
        <v>139320</v>
      </c>
      <c r="AN26" s="360"/>
      <c r="AO26" s="360"/>
      <c r="AP26" s="360"/>
      <c r="AQ26" s="360"/>
      <c r="AR26" s="361"/>
      <c r="AS26" s="359">
        <v>3240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3920</v>
      </c>
      <c r="R27" s="360"/>
      <c r="S27" s="360"/>
      <c r="T27" s="360"/>
      <c r="U27" s="360"/>
      <c r="V27" s="361"/>
      <c r="W27" s="425"/>
      <c r="X27" s="416"/>
      <c r="Y27" s="417"/>
      <c r="Z27" s="356" t="s">
        <v>163</v>
      </c>
      <c r="AA27" s="357"/>
      <c r="AB27" s="357"/>
      <c r="AC27" s="357"/>
      <c r="AD27" s="357"/>
      <c r="AE27" s="357"/>
      <c r="AF27" s="357"/>
      <c r="AG27" s="358"/>
      <c r="AH27" s="359">
        <v>11</v>
      </c>
      <c r="AI27" s="360"/>
      <c r="AJ27" s="360"/>
      <c r="AK27" s="360"/>
      <c r="AL27" s="361"/>
      <c r="AM27" s="359">
        <v>30460</v>
      </c>
      <c r="AN27" s="360"/>
      <c r="AO27" s="360"/>
      <c r="AP27" s="360"/>
      <c r="AQ27" s="360"/>
      <c r="AR27" s="361"/>
      <c r="AS27" s="359">
        <v>2769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528332</v>
      </c>
      <c r="BO27" s="387"/>
      <c r="BP27" s="387"/>
      <c r="BQ27" s="387"/>
      <c r="BR27" s="387"/>
      <c r="BS27" s="387"/>
      <c r="BT27" s="387"/>
      <c r="BU27" s="388"/>
      <c r="BV27" s="386">
        <v>528332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3390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7084820</v>
      </c>
      <c r="BO28" s="379"/>
      <c r="BP28" s="379"/>
      <c r="BQ28" s="379"/>
      <c r="BR28" s="379"/>
      <c r="BS28" s="379"/>
      <c r="BT28" s="379"/>
      <c r="BU28" s="380"/>
      <c r="BV28" s="378">
        <v>8481479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3200</v>
      </c>
      <c r="R29" s="360"/>
      <c r="S29" s="360"/>
      <c r="T29" s="360"/>
      <c r="U29" s="360"/>
      <c r="V29" s="361"/>
      <c r="W29" s="425"/>
      <c r="X29" s="416"/>
      <c r="Y29" s="417"/>
      <c r="Z29" s="356" t="s">
        <v>170</v>
      </c>
      <c r="AA29" s="357"/>
      <c r="AB29" s="357"/>
      <c r="AC29" s="357"/>
      <c r="AD29" s="357"/>
      <c r="AE29" s="357"/>
      <c r="AF29" s="357"/>
      <c r="AG29" s="358"/>
      <c r="AH29" s="359">
        <v>351</v>
      </c>
      <c r="AI29" s="360"/>
      <c r="AJ29" s="360"/>
      <c r="AK29" s="360"/>
      <c r="AL29" s="361"/>
      <c r="AM29" s="359">
        <v>1105540</v>
      </c>
      <c r="AN29" s="360"/>
      <c r="AO29" s="360"/>
      <c r="AP29" s="360"/>
      <c r="AQ29" s="360"/>
      <c r="AR29" s="361"/>
      <c r="AS29" s="359">
        <v>3150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400505</v>
      </c>
      <c r="BO29" s="384"/>
      <c r="BP29" s="384"/>
      <c r="BQ29" s="384"/>
      <c r="BR29" s="384"/>
      <c r="BS29" s="384"/>
      <c r="BT29" s="384"/>
      <c r="BU29" s="385"/>
      <c r="BV29" s="383">
        <v>400308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95.8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32461553</v>
      </c>
      <c r="BO30" s="387"/>
      <c r="BP30" s="387"/>
      <c r="BQ30" s="387"/>
      <c r="BR30" s="387"/>
      <c r="BS30" s="387"/>
      <c r="BT30" s="387"/>
      <c r="BU30" s="388"/>
      <c r="BV30" s="386">
        <v>32971514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介護保険特別会計(介護サービス事業勘定）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魚市場事業特別会計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気仙広域連合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大船渡市育英奨学会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簡易水道事業特別会計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大船渡地区消防組合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大船渡魚市場</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漁業集落排水事業特別会計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大船渡地区環境衛生組合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大船渡市土地開発公社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国民健康保険特別会計(事業勘定）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IF('各会計、関係団体の財政状況及び健全化判断比率'!B37="","",'各会計、関係団体の財政状況及び健全化判断比率'!B37)</f>
        <v>公共下水道事業特別会計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陸前高田市及び大船渡市営林組合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大船渡市畜産公社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国民健康保険特別会計(診療施設勘定）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岩手県市町村総合事務組合</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三陸ふるさと振興</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岩手県後期高齢者医療広域連合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岩手県沿岸南部広域環境組合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N1" workbookViewId="0">
      <selection activeCell="DW27" sqref="DW27:EC2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4118210</v>
      </c>
      <c r="S5" s="637"/>
      <c r="T5" s="637"/>
      <c r="U5" s="637"/>
      <c r="V5" s="637"/>
      <c r="W5" s="637"/>
      <c r="X5" s="637"/>
      <c r="Y5" s="684"/>
      <c r="Z5" s="697">
        <v>4.9000000000000004</v>
      </c>
      <c r="AA5" s="697"/>
      <c r="AB5" s="697"/>
      <c r="AC5" s="697"/>
      <c r="AD5" s="698">
        <v>4118210</v>
      </c>
      <c r="AE5" s="698"/>
      <c r="AF5" s="698"/>
      <c r="AG5" s="698"/>
      <c r="AH5" s="698"/>
      <c r="AI5" s="698"/>
      <c r="AJ5" s="698"/>
      <c r="AK5" s="698"/>
      <c r="AL5" s="685">
        <v>39.4</v>
      </c>
      <c r="AM5" s="654"/>
      <c r="AN5" s="654"/>
      <c r="AO5" s="686"/>
      <c r="AP5" s="673" t="s">
        <v>208</v>
      </c>
      <c r="AQ5" s="674"/>
      <c r="AR5" s="674"/>
      <c r="AS5" s="674"/>
      <c r="AT5" s="674"/>
      <c r="AU5" s="674"/>
      <c r="AV5" s="674"/>
      <c r="AW5" s="674"/>
      <c r="AX5" s="674"/>
      <c r="AY5" s="674"/>
      <c r="AZ5" s="674"/>
      <c r="BA5" s="674"/>
      <c r="BB5" s="674"/>
      <c r="BC5" s="674"/>
      <c r="BD5" s="674"/>
      <c r="BE5" s="674"/>
      <c r="BF5" s="675"/>
      <c r="BG5" s="586">
        <v>4111240</v>
      </c>
      <c r="BH5" s="587"/>
      <c r="BI5" s="587"/>
      <c r="BJ5" s="587"/>
      <c r="BK5" s="587"/>
      <c r="BL5" s="587"/>
      <c r="BM5" s="587"/>
      <c r="BN5" s="588"/>
      <c r="BO5" s="639">
        <v>99.8</v>
      </c>
      <c r="BP5" s="639"/>
      <c r="BQ5" s="639"/>
      <c r="BR5" s="639"/>
      <c r="BS5" s="640">
        <v>210683</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187842</v>
      </c>
      <c r="S6" s="587"/>
      <c r="T6" s="587"/>
      <c r="U6" s="587"/>
      <c r="V6" s="587"/>
      <c r="W6" s="587"/>
      <c r="X6" s="587"/>
      <c r="Y6" s="588"/>
      <c r="Z6" s="639">
        <v>0.2</v>
      </c>
      <c r="AA6" s="639"/>
      <c r="AB6" s="639"/>
      <c r="AC6" s="639"/>
      <c r="AD6" s="640">
        <v>187842</v>
      </c>
      <c r="AE6" s="640"/>
      <c r="AF6" s="640"/>
      <c r="AG6" s="640"/>
      <c r="AH6" s="640"/>
      <c r="AI6" s="640"/>
      <c r="AJ6" s="640"/>
      <c r="AK6" s="640"/>
      <c r="AL6" s="609">
        <v>1.8</v>
      </c>
      <c r="AM6" s="641"/>
      <c r="AN6" s="641"/>
      <c r="AO6" s="642"/>
      <c r="AP6" s="583" t="s">
        <v>213</v>
      </c>
      <c r="AQ6" s="584"/>
      <c r="AR6" s="584"/>
      <c r="AS6" s="584"/>
      <c r="AT6" s="584"/>
      <c r="AU6" s="584"/>
      <c r="AV6" s="584"/>
      <c r="AW6" s="584"/>
      <c r="AX6" s="584"/>
      <c r="AY6" s="584"/>
      <c r="AZ6" s="584"/>
      <c r="BA6" s="584"/>
      <c r="BB6" s="584"/>
      <c r="BC6" s="584"/>
      <c r="BD6" s="584"/>
      <c r="BE6" s="584"/>
      <c r="BF6" s="585"/>
      <c r="BG6" s="586">
        <v>4111240</v>
      </c>
      <c r="BH6" s="587"/>
      <c r="BI6" s="587"/>
      <c r="BJ6" s="587"/>
      <c r="BK6" s="587"/>
      <c r="BL6" s="587"/>
      <c r="BM6" s="587"/>
      <c r="BN6" s="588"/>
      <c r="BO6" s="639">
        <v>99.8</v>
      </c>
      <c r="BP6" s="639"/>
      <c r="BQ6" s="639"/>
      <c r="BR6" s="639"/>
      <c r="BS6" s="640">
        <v>210683</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186598</v>
      </c>
      <c r="CS6" s="587"/>
      <c r="CT6" s="587"/>
      <c r="CU6" s="587"/>
      <c r="CV6" s="587"/>
      <c r="CW6" s="587"/>
      <c r="CX6" s="587"/>
      <c r="CY6" s="588"/>
      <c r="CZ6" s="639">
        <v>0.3</v>
      </c>
      <c r="DA6" s="639"/>
      <c r="DB6" s="639"/>
      <c r="DC6" s="639"/>
      <c r="DD6" s="592" t="s">
        <v>215</v>
      </c>
      <c r="DE6" s="587"/>
      <c r="DF6" s="587"/>
      <c r="DG6" s="587"/>
      <c r="DH6" s="587"/>
      <c r="DI6" s="587"/>
      <c r="DJ6" s="587"/>
      <c r="DK6" s="587"/>
      <c r="DL6" s="587"/>
      <c r="DM6" s="587"/>
      <c r="DN6" s="587"/>
      <c r="DO6" s="587"/>
      <c r="DP6" s="588"/>
      <c r="DQ6" s="592">
        <v>186598</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6066</v>
      </c>
      <c r="S7" s="587"/>
      <c r="T7" s="587"/>
      <c r="U7" s="587"/>
      <c r="V7" s="587"/>
      <c r="W7" s="587"/>
      <c r="X7" s="587"/>
      <c r="Y7" s="588"/>
      <c r="Z7" s="639">
        <v>0</v>
      </c>
      <c r="AA7" s="639"/>
      <c r="AB7" s="639"/>
      <c r="AC7" s="639"/>
      <c r="AD7" s="640">
        <v>6066</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1959642</v>
      </c>
      <c r="BH7" s="587"/>
      <c r="BI7" s="587"/>
      <c r="BJ7" s="587"/>
      <c r="BK7" s="587"/>
      <c r="BL7" s="587"/>
      <c r="BM7" s="587"/>
      <c r="BN7" s="588"/>
      <c r="BO7" s="639">
        <v>47.6</v>
      </c>
      <c r="BP7" s="639"/>
      <c r="BQ7" s="639"/>
      <c r="BR7" s="639"/>
      <c r="BS7" s="640">
        <v>102796</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15115681</v>
      </c>
      <c r="CS7" s="587"/>
      <c r="CT7" s="587"/>
      <c r="CU7" s="587"/>
      <c r="CV7" s="587"/>
      <c r="CW7" s="587"/>
      <c r="CX7" s="587"/>
      <c r="CY7" s="588"/>
      <c r="CZ7" s="639">
        <v>21.3</v>
      </c>
      <c r="DA7" s="639"/>
      <c r="DB7" s="639"/>
      <c r="DC7" s="639"/>
      <c r="DD7" s="592">
        <v>69685</v>
      </c>
      <c r="DE7" s="587"/>
      <c r="DF7" s="587"/>
      <c r="DG7" s="587"/>
      <c r="DH7" s="587"/>
      <c r="DI7" s="587"/>
      <c r="DJ7" s="587"/>
      <c r="DK7" s="587"/>
      <c r="DL7" s="587"/>
      <c r="DM7" s="587"/>
      <c r="DN7" s="587"/>
      <c r="DO7" s="587"/>
      <c r="DP7" s="588"/>
      <c r="DQ7" s="592">
        <v>4559076</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5827</v>
      </c>
      <c r="S8" s="587"/>
      <c r="T8" s="587"/>
      <c r="U8" s="587"/>
      <c r="V8" s="587"/>
      <c r="W8" s="587"/>
      <c r="X8" s="587"/>
      <c r="Y8" s="588"/>
      <c r="Z8" s="639">
        <v>0</v>
      </c>
      <c r="AA8" s="639"/>
      <c r="AB8" s="639"/>
      <c r="AC8" s="639"/>
      <c r="AD8" s="640">
        <v>5827</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52160</v>
      </c>
      <c r="BH8" s="587"/>
      <c r="BI8" s="587"/>
      <c r="BJ8" s="587"/>
      <c r="BK8" s="587"/>
      <c r="BL8" s="587"/>
      <c r="BM8" s="587"/>
      <c r="BN8" s="588"/>
      <c r="BO8" s="639">
        <v>1.3</v>
      </c>
      <c r="BP8" s="639"/>
      <c r="BQ8" s="639"/>
      <c r="BR8" s="639"/>
      <c r="BS8" s="592" t="s">
        <v>221</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22645916</v>
      </c>
      <c r="CS8" s="587"/>
      <c r="CT8" s="587"/>
      <c r="CU8" s="587"/>
      <c r="CV8" s="587"/>
      <c r="CW8" s="587"/>
      <c r="CX8" s="587"/>
      <c r="CY8" s="588"/>
      <c r="CZ8" s="639">
        <v>32</v>
      </c>
      <c r="DA8" s="639"/>
      <c r="DB8" s="639"/>
      <c r="DC8" s="639"/>
      <c r="DD8" s="592">
        <v>185692</v>
      </c>
      <c r="DE8" s="587"/>
      <c r="DF8" s="587"/>
      <c r="DG8" s="587"/>
      <c r="DH8" s="587"/>
      <c r="DI8" s="587"/>
      <c r="DJ8" s="587"/>
      <c r="DK8" s="587"/>
      <c r="DL8" s="587"/>
      <c r="DM8" s="587"/>
      <c r="DN8" s="587"/>
      <c r="DO8" s="587"/>
      <c r="DP8" s="588"/>
      <c r="DQ8" s="592">
        <v>2901249</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8370</v>
      </c>
      <c r="S9" s="587"/>
      <c r="T9" s="587"/>
      <c r="U9" s="587"/>
      <c r="V9" s="587"/>
      <c r="W9" s="587"/>
      <c r="X9" s="587"/>
      <c r="Y9" s="588"/>
      <c r="Z9" s="639">
        <v>0</v>
      </c>
      <c r="AA9" s="639"/>
      <c r="AB9" s="639"/>
      <c r="AC9" s="639"/>
      <c r="AD9" s="640">
        <v>8370</v>
      </c>
      <c r="AE9" s="640"/>
      <c r="AF9" s="640"/>
      <c r="AG9" s="640"/>
      <c r="AH9" s="640"/>
      <c r="AI9" s="640"/>
      <c r="AJ9" s="640"/>
      <c r="AK9" s="640"/>
      <c r="AL9" s="609">
        <v>0.1</v>
      </c>
      <c r="AM9" s="641"/>
      <c r="AN9" s="641"/>
      <c r="AO9" s="642"/>
      <c r="AP9" s="583" t="s">
        <v>224</v>
      </c>
      <c r="AQ9" s="584"/>
      <c r="AR9" s="584"/>
      <c r="AS9" s="584"/>
      <c r="AT9" s="584"/>
      <c r="AU9" s="584"/>
      <c r="AV9" s="584"/>
      <c r="AW9" s="584"/>
      <c r="AX9" s="584"/>
      <c r="AY9" s="584"/>
      <c r="AZ9" s="584"/>
      <c r="BA9" s="584"/>
      <c r="BB9" s="584"/>
      <c r="BC9" s="584"/>
      <c r="BD9" s="584"/>
      <c r="BE9" s="584"/>
      <c r="BF9" s="585"/>
      <c r="BG9" s="586">
        <v>1163697</v>
      </c>
      <c r="BH9" s="587"/>
      <c r="BI9" s="587"/>
      <c r="BJ9" s="587"/>
      <c r="BK9" s="587"/>
      <c r="BL9" s="587"/>
      <c r="BM9" s="587"/>
      <c r="BN9" s="588"/>
      <c r="BO9" s="639">
        <v>28.3</v>
      </c>
      <c r="BP9" s="639"/>
      <c r="BQ9" s="639"/>
      <c r="BR9" s="639"/>
      <c r="BS9" s="592" t="s">
        <v>221</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1323851</v>
      </c>
      <c r="CS9" s="587"/>
      <c r="CT9" s="587"/>
      <c r="CU9" s="587"/>
      <c r="CV9" s="587"/>
      <c r="CW9" s="587"/>
      <c r="CX9" s="587"/>
      <c r="CY9" s="588"/>
      <c r="CZ9" s="639">
        <v>1.9</v>
      </c>
      <c r="DA9" s="639"/>
      <c r="DB9" s="639"/>
      <c r="DC9" s="639"/>
      <c r="DD9" s="592">
        <v>96448</v>
      </c>
      <c r="DE9" s="587"/>
      <c r="DF9" s="587"/>
      <c r="DG9" s="587"/>
      <c r="DH9" s="587"/>
      <c r="DI9" s="587"/>
      <c r="DJ9" s="587"/>
      <c r="DK9" s="587"/>
      <c r="DL9" s="587"/>
      <c r="DM9" s="587"/>
      <c r="DN9" s="587"/>
      <c r="DO9" s="587"/>
      <c r="DP9" s="588"/>
      <c r="DQ9" s="592">
        <v>1037891</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385321</v>
      </c>
      <c r="S10" s="587"/>
      <c r="T10" s="587"/>
      <c r="U10" s="587"/>
      <c r="V10" s="587"/>
      <c r="W10" s="587"/>
      <c r="X10" s="587"/>
      <c r="Y10" s="588"/>
      <c r="Z10" s="639">
        <v>0.5</v>
      </c>
      <c r="AA10" s="639"/>
      <c r="AB10" s="639"/>
      <c r="AC10" s="639"/>
      <c r="AD10" s="640">
        <v>385321</v>
      </c>
      <c r="AE10" s="640"/>
      <c r="AF10" s="640"/>
      <c r="AG10" s="640"/>
      <c r="AH10" s="640"/>
      <c r="AI10" s="640"/>
      <c r="AJ10" s="640"/>
      <c r="AK10" s="640"/>
      <c r="AL10" s="609">
        <v>3.7</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112312</v>
      </c>
      <c r="BH10" s="587"/>
      <c r="BI10" s="587"/>
      <c r="BJ10" s="587"/>
      <c r="BK10" s="587"/>
      <c r="BL10" s="587"/>
      <c r="BM10" s="587"/>
      <c r="BN10" s="588"/>
      <c r="BO10" s="639">
        <v>2.7</v>
      </c>
      <c r="BP10" s="639"/>
      <c r="BQ10" s="639"/>
      <c r="BR10" s="639"/>
      <c r="BS10" s="592" t="s">
        <v>221</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407477</v>
      </c>
      <c r="CS10" s="587"/>
      <c r="CT10" s="587"/>
      <c r="CU10" s="587"/>
      <c r="CV10" s="587"/>
      <c r="CW10" s="587"/>
      <c r="CX10" s="587"/>
      <c r="CY10" s="588"/>
      <c r="CZ10" s="639">
        <v>0.6</v>
      </c>
      <c r="DA10" s="639"/>
      <c r="DB10" s="639"/>
      <c r="DC10" s="639"/>
      <c r="DD10" s="592">
        <v>7318</v>
      </c>
      <c r="DE10" s="587"/>
      <c r="DF10" s="587"/>
      <c r="DG10" s="587"/>
      <c r="DH10" s="587"/>
      <c r="DI10" s="587"/>
      <c r="DJ10" s="587"/>
      <c r="DK10" s="587"/>
      <c r="DL10" s="587"/>
      <c r="DM10" s="587"/>
      <c r="DN10" s="587"/>
      <c r="DO10" s="587"/>
      <c r="DP10" s="588"/>
      <c r="DQ10" s="592">
        <v>35645</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221</v>
      </c>
      <c r="S11" s="587"/>
      <c r="T11" s="587"/>
      <c r="U11" s="587"/>
      <c r="V11" s="587"/>
      <c r="W11" s="587"/>
      <c r="X11" s="587"/>
      <c r="Y11" s="588"/>
      <c r="Z11" s="639" t="s">
        <v>221</v>
      </c>
      <c r="AA11" s="639"/>
      <c r="AB11" s="639"/>
      <c r="AC11" s="639"/>
      <c r="AD11" s="640" t="s">
        <v>221</v>
      </c>
      <c r="AE11" s="640"/>
      <c r="AF11" s="640"/>
      <c r="AG11" s="640"/>
      <c r="AH11" s="640"/>
      <c r="AI11" s="640"/>
      <c r="AJ11" s="640"/>
      <c r="AK11" s="640"/>
      <c r="AL11" s="609" t="s">
        <v>221</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631473</v>
      </c>
      <c r="BH11" s="587"/>
      <c r="BI11" s="587"/>
      <c r="BJ11" s="587"/>
      <c r="BK11" s="587"/>
      <c r="BL11" s="587"/>
      <c r="BM11" s="587"/>
      <c r="BN11" s="588"/>
      <c r="BO11" s="639">
        <v>15.3</v>
      </c>
      <c r="BP11" s="639"/>
      <c r="BQ11" s="639"/>
      <c r="BR11" s="639"/>
      <c r="BS11" s="592">
        <v>102796</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4439464</v>
      </c>
      <c r="CS11" s="587"/>
      <c r="CT11" s="587"/>
      <c r="CU11" s="587"/>
      <c r="CV11" s="587"/>
      <c r="CW11" s="587"/>
      <c r="CX11" s="587"/>
      <c r="CY11" s="588"/>
      <c r="CZ11" s="639">
        <v>6.3</v>
      </c>
      <c r="DA11" s="639"/>
      <c r="DB11" s="639"/>
      <c r="DC11" s="639"/>
      <c r="DD11" s="592">
        <v>3527476</v>
      </c>
      <c r="DE11" s="587"/>
      <c r="DF11" s="587"/>
      <c r="DG11" s="587"/>
      <c r="DH11" s="587"/>
      <c r="DI11" s="587"/>
      <c r="DJ11" s="587"/>
      <c r="DK11" s="587"/>
      <c r="DL11" s="587"/>
      <c r="DM11" s="587"/>
      <c r="DN11" s="587"/>
      <c r="DO11" s="587"/>
      <c r="DP11" s="588"/>
      <c r="DQ11" s="592">
        <v>511258</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221</v>
      </c>
      <c r="S12" s="587"/>
      <c r="T12" s="587"/>
      <c r="U12" s="587"/>
      <c r="V12" s="587"/>
      <c r="W12" s="587"/>
      <c r="X12" s="587"/>
      <c r="Y12" s="588"/>
      <c r="Z12" s="639" t="s">
        <v>221</v>
      </c>
      <c r="AA12" s="639"/>
      <c r="AB12" s="639"/>
      <c r="AC12" s="639"/>
      <c r="AD12" s="640" t="s">
        <v>221</v>
      </c>
      <c r="AE12" s="640"/>
      <c r="AF12" s="640"/>
      <c r="AG12" s="640"/>
      <c r="AH12" s="640"/>
      <c r="AI12" s="640"/>
      <c r="AJ12" s="640"/>
      <c r="AK12" s="640"/>
      <c r="AL12" s="609" t="s">
        <v>221</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1671261</v>
      </c>
      <c r="BH12" s="587"/>
      <c r="BI12" s="587"/>
      <c r="BJ12" s="587"/>
      <c r="BK12" s="587"/>
      <c r="BL12" s="587"/>
      <c r="BM12" s="587"/>
      <c r="BN12" s="588"/>
      <c r="BO12" s="639">
        <v>40.6</v>
      </c>
      <c r="BP12" s="639"/>
      <c r="BQ12" s="639"/>
      <c r="BR12" s="639"/>
      <c r="BS12" s="592">
        <v>107887</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897612</v>
      </c>
      <c r="CS12" s="587"/>
      <c r="CT12" s="587"/>
      <c r="CU12" s="587"/>
      <c r="CV12" s="587"/>
      <c r="CW12" s="587"/>
      <c r="CX12" s="587"/>
      <c r="CY12" s="588"/>
      <c r="CZ12" s="639">
        <v>1.3</v>
      </c>
      <c r="DA12" s="639"/>
      <c r="DB12" s="639"/>
      <c r="DC12" s="639"/>
      <c r="DD12" s="592">
        <v>4500</v>
      </c>
      <c r="DE12" s="587"/>
      <c r="DF12" s="587"/>
      <c r="DG12" s="587"/>
      <c r="DH12" s="587"/>
      <c r="DI12" s="587"/>
      <c r="DJ12" s="587"/>
      <c r="DK12" s="587"/>
      <c r="DL12" s="587"/>
      <c r="DM12" s="587"/>
      <c r="DN12" s="587"/>
      <c r="DO12" s="587"/>
      <c r="DP12" s="588"/>
      <c r="DQ12" s="592">
        <v>280819</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41757</v>
      </c>
      <c r="S13" s="587"/>
      <c r="T13" s="587"/>
      <c r="U13" s="587"/>
      <c r="V13" s="587"/>
      <c r="W13" s="587"/>
      <c r="X13" s="587"/>
      <c r="Y13" s="588"/>
      <c r="Z13" s="639">
        <v>0</v>
      </c>
      <c r="AA13" s="639"/>
      <c r="AB13" s="639"/>
      <c r="AC13" s="639"/>
      <c r="AD13" s="640">
        <v>41757</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1647231</v>
      </c>
      <c r="BH13" s="587"/>
      <c r="BI13" s="587"/>
      <c r="BJ13" s="587"/>
      <c r="BK13" s="587"/>
      <c r="BL13" s="587"/>
      <c r="BM13" s="587"/>
      <c r="BN13" s="588"/>
      <c r="BO13" s="639">
        <v>40</v>
      </c>
      <c r="BP13" s="639"/>
      <c r="BQ13" s="639"/>
      <c r="BR13" s="639"/>
      <c r="BS13" s="592">
        <v>107887</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7861104</v>
      </c>
      <c r="CS13" s="587"/>
      <c r="CT13" s="587"/>
      <c r="CU13" s="587"/>
      <c r="CV13" s="587"/>
      <c r="CW13" s="587"/>
      <c r="CX13" s="587"/>
      <c r="CY13" s="588"/>
      <c r="CZ13" s="639">
        <v>11.1</v>
      </c>
      <c r="DA13" s="639"/>
      <c r="DB13" s="639"/>
      <c r="DC13" s="639"/>
      <c r="DD13" s="592">
        <v>5036673</v>
      </c>
      <c r="DE13" s="587"/>
      <c r="DF13" s="587"/>
      <c r="DG13" s="587"/>
      <c r="DH13" s="587"/>
      <c r="DI13" s="587"/>
      <c r="DJ13" s="587"/>
      <c r="DK13" s="587"/>
      <c r="DL13" s="587"/>
      <c r="DM13" s="587"/>
      <c r="DN13" s="587"/>
      <c r="DO13" s="587"/>
      <c r="DP13" s="588"/>
      <c r="DQ13" s="592">
        <v>1897881</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221</v>
      </c>
      <c r="S14" s="587"/>
      <c r="T14" s="587"/>
      <c r="U14" s="587"/>
      <c r="V14" s="587"/>
      <c r="W14" s="587"/>
      <c r="X14" s="587"/>
      <c r="Y14" s="588"/>
      <c r="Z14" s="639" t="s">
        <v>221</v>
      </c>
      <c r="AA14" s="639"/>
      <c r="AB14" s="639"/>
      <c r="AC14" s="639"/>
      <c r="AD14" s="640" t="s">
        <v>221</v>
      </c>
      <c r="AE14" s="640"/>
      <c r="AF14" s="640"/>
      <c r="AG14" s="640"/>
      <c r="AH14" s="640"/>
      <c r="AI14" s="640"/>
      <c r="AJ14" s="640"/>
      <c r="AK14" s="640"/>
      <c r="AL14" s="609" t="s">
        <v>221</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76971</v>
      </c>
      <c r="BH14" s="587"/>
      <c r="BI14" s="587"/>
      <c r="BJ14" s="587"/>
      <c r="BK14" s="587"/>
      <c r="BL14" s="587"/>
      <c r="BM14" s="587"/>
      <c r="BN14" s="588"/>
      <c r="BO14" s="639">
        <v>1.9</v>
      </c>
      <c r="BP14" s="639"/>
      <c r="BQ14" s="639"/>
      <c r="BR14" s="639"/>
      <c r="BS14" s="592" t="s">
        <v>221</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933940</v>
      </c>
      <c r="CS14" s="587"/>
      <c r="CT14" s="587"/>
      <c r="CU14" s="587"/>
      <c r="CV14" s="587"/>
      <c r="CW14" s="587"/>
      <c r="CX14" s="587"/>
      <c r="CY14" s="588"/>
      <c r="CZ14" s="639">
        <v>1.3</v>
      </c>
      <c r="DA14" s="639"/>
      <c r="DB14" s="639"/>
      <c r="DC14" s="639"/>
      <c r="DD14" s="592">
        <v>112108</v>
      </c>
      <c r="DE14" s="587"/>
      <c r="DF14" s="587"/>
      <c r="DG14" s="587"/>
      <c r="DH14" s="587"/>
      <c r="DI14" s="587"/>
      <c r="DJ14" s="587"/>
      <c r="DK14" s="587"/>
      <c r="DL14" s="587"/>
      <c r="DM14" s="587"/>
      <c r="DN14" s="587"/>
      <c r="DO14" s="587"/>
      <c r="DP14" s="588"/>
      <c r="DQ14" s="592">
        <v>793199</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5454</v>
      </c>
      <c r="S15" s="587"/>
      <c r="T15" s="587"/>
      <c r="U15" s="587"/>
      <c r="V15" s="587"/>
      <c r="W15" s="587"/>
      <c r="X15" s="587"/>
      <c r="Y15" s="588"/>
      <c r="Z15" s="639">
        <v>0</v>
      </c>
      <c r="AA15" s="639"/>
      <c r="AB15" s="639"/>
      <c r="AC15" s="639"/>
      <c r="AD15" s="640">
        <v>5454</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399432</v>
      </c>
      <c r="BH15" s="587"/>
      <c r="BI15" s="587"/>
      <c r="BJ15" s="587"/>
      <c r="BK15" s="587"/>
      <c r="BL15" s="587"/>
      <c r="BM15" s="587"/>
      <c r="BN15" s="588"/>
      <c r="BO15" s="639">
        <v>9.6999999999999993</v>
      </c>
      <c r="BP15" s="639"/>
      <c r="BQ15" s="639"/>
      <c r="BR15" s="639"/>
      <c r="BS15" s="592" t="s">
        <v>221</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2921443</v>
      </c>
      <c r="CS15" s="587"/>
      <c r="CT15" s="587"/>
      <c r="CU15" s="587"/>
      <c r="CV15" s="587"/>
      <c r="CW15" s="587"/>
      <c r="CX15" s="587"/>
      <c r="CY15" s="588"/>
      <c r="CZ15" s="639">
        <v>4.0999999999999996</v>
      </c>
      <c r="DA15" s="639"/>
      <c r="DB15" s="639"/>
      <c r="DC15" s="639"/>
      <c r="DD15" s="592">
        <v>1457713</v>
      </c>
      <c r="DE15" s="587"/>
      <c r="DF15" s="587"/>
      <c r="DG15" s="587"/>
      <c r="DH15" s="587"/>
      <c r="DI15" s="587"/>
      <c r="DJ15" s="587"/>
      <c r="DK15" s="587"/>
      <c r="DL15" s="587"/>
      <c r="DM15" s="587"/>
      <c r="DN15" s="587"/>
      <c r="DO15" s="587"/>
      <c r="DP15" s="588"/>
      <c r="DQ15" s="592">
        <v>1517338</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9504616</v>
      </c>
      <c r="S16" s="587"/>
      <c r="T16" s="587"/>
      <c r="U16" s="587"/>
      <c r="V16" s="587"/>
      <c r="W16" s="587"/>
      <c r="X16" s="587"/>
      <c r="Y16" s="588"/>
      <c r="Z16" s="639">
        <v>11.3</v>
      </c>
      <c r="AA16" s="639"/>
      <c r="AB16" s="639"/>
      <c r="AC16" s="639"/>
      <c r="AD16" s="640">
        <v>5651533</v>
      </c>
      <c r="AE16" s="640"/>
      <c r="AF16" s="640"/>
      <c r="AG16" s="640"/>
      <c r="AH16" s="640"/>
      <c r="AI16" s="640"/>
      <c r="AJ16" s="640"/>
      <c r="AK16" s="640"/>
      <c r="AL16" s="609">
        <v>54.1</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v>3934</v>
      </c>
      <c r="BH16" s="587"/>
      <c r="BI16" s="587"/>
      <c r="BJ16" s="587"/>
      <c r="BK16" s="587"/>
      <c r="BL16" s="587"/>
      <c r="BM16" s="587"/>
      <c r="BN16" s="588"/>
      <c r="BO16" s="639">
        <v>0.1</v>
      </c>
      <c r="BP16" s="639"/>
      <c r="BQ16" s="639"/>
      <c r="BR16" s="639"/>
      <c r="BS16" s="592" t="s">
        <v>221</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11924771</v>
      </c>
      <c r="CS16" s="587"/>
      <c r="CT16" s="587"/>
      <c r="CU16" s="587"/>
      <c r="CV16" s="587"/>
      <c r="CW16" s="587"/>
      <c r="CX16" s="587"/>
      <c r="CY16" s="588"/>
      <c r="CZ16" s="639">
        <v>16.8</v>
      </c>
      <c r="DA16" s="639"/>
      <c r="DB16" s="639"/>
      <c r="DC16" s="639"/>
      <c r="DD16" s="592" t="s">
        <v>221</v>
      </c>
      <c r="DE16" s="587"/>
      <c r="DF16" s="587"/>
      <c r="DG16" s="587"/>
      <c r="DH16" s="587"/>
      <c r="DI16" s="587"/>
      <c r="DJ16" s="587"/>
      <c r="DK16" s="587"/>
      <c r="DL16" s="587"/>
      <c r="DM16" s="587"/>
      <c r="DN16" s="587"/>
      <c r="DO16" s="587"/>
      <c r="DP16" s="588"/>
      <c r="DQ16" s="592">
        <v>829926</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5651533</v>
      </c>
      <c r="S17" s="587"/>
      <c r="T17" s="587"/>
      <c r="U17" s="587"/>
      <c r="V17" s="587"/>
      <c r="W17" s="587"/>
      <c r="X17" s="587"/>
      <c r="Y17" s="588"/>
      <c r="Z17" s="639">
        <v>6.7</v>
      </c>
      <c r="AA17" s="639"/>
      <c r="AB17" s="639"/>
      <c r="AC17" s="639"/>
      <c r="AD17" s="640">
        <v>5651533</v>
      </c>
      <c r="AE17" s="640"/>
      <c r="AF17" s="640"/>
      <c r="AG17" s="640"/>
      <c r="AH17" s="640"/>
      <c r="AI17" s="640"/>
      <c r="AJ17" s="640"/>
      <c r="AK17" s="640"/>
      <c r="AL17" s="609">
        <v>54.1</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221</v>
      </c>
      <c r="BH17" s="587"/>
      <c r="BI17" s="587"/>
      <c r="BJ17" s="587"/>
      <c r="BK17" s="587"/>
      <c r="BL17" s="587"/>
      <c r="BM17" s="587"/>
      <c r="BN17" s="588"/>
      <c r="BO17" s="639" t="s">
        <v>221</v>
      </c>
      <c r="BP17" s="639"/>
      <c r="BQ17" s="639"/>
      <c r="BR17" s="639"/>
      <c r="BS17" s="592" t="s">
        <v>221</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2145718</v>
      </c>
      <c r="CS17" s="587"/>
      <c r="CT17" s="587"/>
      <c r="CU17" s="587"/>
      <c r="CV17" s="587"/>
      <c r="CW17" s="587"/>
      <c r="CX17" s="587"/>
      <c r="CY17" s="588"/>
      <c r="CZ17" s="639">
        <v>3</v>
      </c>
      <c r="DA17" s="639"/>
      <c r="DB17" s="639"/>
      <c r="DC17" s="639"/>
      <c r="DD17" s="592" t="s">
        <v>221</v>
      </c>
      <c r="DE17" s="587"/>
      <c r="DF17" s="587"/>
      <c r="DG17" s="587"/>
      <c r="DH17" s="587"/>
      <c r="DI17" s="587"/>
      <c r="DJ17" s="587"/>
      <c r="DK17" s="587"/>
      <c r="DL17" s="587"/>
      <c r="DM17" s="587"/>
      <c r="DN17" s="587"/>
      <c r="DO17" s="587"/>
      <c r="DP17" s="588"/>
      <c r="DQ17" s="592">
        <v>2141838</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569476</v>
      </c>
      <c r="S18" s="587"/>
      <c r="T18" s="587"/>
      <c r="U18" s="587"/>
      <c r="V18" s="587"/>
      <c r="W18" s="587"/>
      <c r="X18" s="587"/>
      <c r="Y18" s="588"/>
      <c r="Z18" s="639">
        <v>0.7</v>
      </c>
      <c r="AA18" s="639"/>
      <c r="AB18" s="639"/>
      <c r="AC18" s="639"/>
      <c r="AD18" s="640" t="s">
        <v>221</v>
      </c>
      <c r="AE18" s="640"/>
      <c r="AF18" s="640"/>
      <c r="AG18" s="640"/>
      <c r="AH18" s="640"/>
      <c r="AI18" s="640"/>
      <c r="AJ18" s="640"/>
      <c r="AK18" s="640"/>
      <c r="AL18" s="609" t="s">
        <v>221</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221</v>
      </c>
      <c r="BH18" s="587"/>
      <c r="BI18" s="587"/>
      <c r="BJ18" s="587"/>
      <c r="BK18" s="587"/>
      <c r="BL18" s="587"/>
      <c r="BM18" s="587"/>
      <c r="BN18" s="588"/>
      <c r="BO18" s="639" t="s">
        <v>221</v>
      </c>
      <c r="BP18" s="639"/>
      <c r="BQ18" s="639"/>
      <c r="BR18" s="639"/>
      <c r="BS18" s="592" t="s">
        <v>221</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221</v>
      </c>
      <c r="CS18" s="587"/>
      <c r="CT18" s="587"/>
      <c r="CU18" s="587"/>
      <c r="CV18" s="587"/>
      <c r="CW18" s="587"/>
      <c r="CX18" s="587"/>
      <c r="CY18" s="588"/>
      <c r="CZ18" s="639" t="s">
        <v>221</v>
      </c>
      <c r="DA18" s="639"/>
      <c r="DB18" s="639"/>
      <c r="DC18" s="639"/>
      <c r="DD18" s="592" t="s">
        <v>221</v>
      </c>
      <c r="DE18" s="587"/>
      <c r="DF18" s="587"/>
      <c r="DG18" s="587"/>
      <c r="DH18" s="587"/>
      <c r="DI18" s="587"/>
      <c r="DJ18" s="587"/>
      <c r="DK18" s="587"/>
      <c r="DL18" s="587"/>
      <c r="DM18" s="587"/>
      <c r="DN18" s="587"/>
      <c r="DO18" s="587"/>
      <c r="DP18" s="588"/>
      <c r="DQ18" s="592" t="s">
        <v>221</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3283607</v>
      </c>
      <c r="S19" s="587"/>
      <c r="T19" s="587"/>
      <c r="U19" s="587"/>
      <c r="V19" s="587"/>
      <c r="W19" s="587"/>
      <c r="X19" s="587"/>
      <c r="Y19" s="588"/>
      <c r="Z19" s="639">
        <v>3.9</v>
      </c>
      <c r="AA19" s="639"/>
      <c r="AB19" s="639"/>
      <c r="AC19" s="639"/>
      <c r="AD19" s="640" t="s">
        <v>221</v>
      </c>
      <c r="AE19" s="640"/>
      <c r="AF19" s="640"/>
      <c r="AG19" s="640"/>
      <c r="AH19" s="640"/>
      <c r="AI19" s="640"/>
      <c r="AJ19" s="640"/>
      <c r="AK19" s="640"/>
      <c r="AL19" s="609" t="s">
        <v>221</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6970</v>
      </c>
      <c r="BH19" s="587"/>
      <c r="BI19" s="587"/>
      <c r="BJ19" s="587"/>
      <c r="BK19" s="587"/>
      <c r="BL19" s="587"/>
      <c r="BM19" s="587"/>
      <c r="BN19" s="588"/>
      <c r="BO19" s="639">
        <v>0.2</v>
      </c>
      <c r="BP19" s="639"/>
      <c r="BQ19" s="639"/>
      <c r="BR19" s="639"/>
      <c r="BS19" s="592" t="s">
        <v>221</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221</v>
      </c>
      <c r="CS19" s="587"/>
      <c r="CT19" s="587"/>
      <c r="CU19" s="587"/>
      <c r="CV19" s="587"/>
      <c r="CW19" s="587"/>
      <c r="CX19" s="587"/>
      <c r="CY19" s="588"/>
      <c r="CZ19" s="639" t="s">
        <v>221</v>
      </c>
      <c r="DA19" s="639"/>
      <c r="DB19" s="639"/>
      <c r="DC19" s="639"/>
      <c r="DD19" s="592" t="s">
        <v>221</v>
      </c>
      <c r="DE19" s="587"/>
      <c r="DF19" s="587"/>
      <c r="DG19" s="587"/>
      <c r="DH19" s="587"/>
      <c r="DI19" s="587"/>
      <c r="DJ19" s="587"/>
      <c r="DK19" s="587"/>
      <c r="DL19" s="587"/>
      <c r="DM19" s="587"/>
      <c r="DN19" s="587"/>
      <c r="DO19" s="587"/>
      <c r="DP19" s="588"/>
      <c r="DQ19" s="592" t="s">
        <v>221</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14263463</v>
      </c>
      <c r="S20" s="587"/>
      <c r="T20" s="587"/>
      <c r="U20" s="587"/>
      <c r="V20" s="587"/>
      <c r="W20" s="587"/>
      <c r="X20" s="587"/>
      <c r="Y20" s="588"/>
      <c r="Z20" s="639">
        <v>16.899999999999999</v>
      </c>
      <c r="AA20" s="639"/>
      <c r="AB20" s="639"/>
      <c r="AC20" s="639"/>
      <c r="AD20" s="640">
        <v>10410380</v>
      </c>
      <c r="AE20" s="640"/>
      <c r="AF20" s="640"/>
      <c r="AG20" s="640"/>
      <c r="AH20" s="640"/>
      <c r="AI20" s="640"/>
      <c r="AJ20" s="640"/>
      <c r="AK20" s="640"/>
      <c r="AL20" s="609">
        <v>99.7</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6970</v>
      </c>
      <c r="BH20" s="587"/>
      <c r="BI20" s="587"/>
      <c r="BJ20" s="587"/>
      <c r="BK20" s="587"/>
      <c r="BL20" s="587"/>
      <c r="BM20" s="587"/>
      <c r="BN20" s="588"/>
      <c r="BO20" s="639">
        <v>0.2</v>
      </c>
      <c r="BP20" s="639"/>
      <c r="BQ20" s="639"/>
      <c r="BR20" s="639"/>
      <c r="BS20" s="592" t="s">
        <v>221</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70803575</v>
      </c>
      <c r="CS20" s="587"/>
      <c r="CT20" s="587"/>
      <c r="CU20" s="587"/>
      <c r="CV20" s="587"/>
      <c r="CW20" s="587"/>
      <c r="CX20" s="587"/>
      <c r="CY20" s="588"/>
      <c r="CZ20" s="639">
        <v>100</v>
      </c>
      <c r="DA20" s="639"/>
      <c r="DB20" s="639"/>
      <c r="DC20" s="639"/>
      <c r="DD20" s="592">
        <v>10497613</v>
      </c>
      <c r="DE20" s="587"/>
      <c r="DF20" s="587"/>
      <c r="DG20" s="587"/>
      <c r="DH20" s="587"/>
      <c r="DI20" s="587"/>
      <c r="DJ20" s="587"/>
      <c r="DK20" s="587"/>
      <c r="DL20" s="587"/>
      <c r="DM20" s="587"/>
      <c r="DN20" s="587"/>
      <c r="DO20" s="587"/>
      <c r="DP20" s="588"/>
      <c r="DQ20" s="592">
        <v>16692718</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5436</v>
      </c>
      <c r="S21" s="587"/>
      <c r="T21" s="587"/>
      <c r="U21" s="587"/>
      <c r="V21" s="587"/>
      <c r="W21" s="587"/>
      <c r="X21" s="587"/>
      <c r="Y21" s="588"/>
      <c r="Z21" s="639">
        <v>0</v>
      </c>
      <c r="AA21" s="639"/>
      <c r="AB21" s="639"/>
      <c r="AC21" s="639"/>
      <c r="AD21" s="640">
        <v>5436</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6970</v>
      </c>
      <c r="BH21" s="587"/>
      <c r="BI21" s="587"/>
      <c r="BJ21" s="587"/>
      <c r="BK21" s="587"/>
      <c r="BL21" s="587"/>
      <c r="BM21" s="587"/>
      <c r="BN21" s="588"/>
      <c r="BO21" s="639">
        <v>0.2</v>
      </c>
      <c r="BP21" s="639"/>
      <c r="BQ21" s="639"/>
      <c r="BR21" s="639"/>
      <c r="BS21" s="592" t="s">
        <v>221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204139</v>
      </c>
      <c r="S22" s="587"/>
      <c r="T22" s="587"/>
      <c r="U22" s="587"/>
      <c r="V22" s="587"/>
      <c r="W22" s="587"/>
      <c r="X22" s="587"/>
      <c r="Y22" s="588"/>
      <c r="Z22" s="639">
        <v>0.2</v>
      </c>
      <c r="AA22" s="639"/>
      <c r="AB22" s="639"/>
      <c r="AC22" s="639"/>
      <c r="AD22" s="640" t="s">
        <v>221</v>
      </c>
      <c r="AE22" s="640"/>
      <c r="AF22" s="640"/>
      <c r="AG22" s="640"/>
      <c r="AH22" s="640"/>
      <c r="AI22" s="640"/>
      <c r="AJ22" s="640"/>
      <c r="AK22" s="640"/>
      <c r="AL22" s="609" t="s">
        <v>221</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221</v>
      </c>
      <c r="BH22" s="587"/>
      <c r="BI22" s="587"/>
      <c r="BJ22" s="587"/>
      <c r="BK22" s="587"/>
      <c r="BL22" s="587"/>
      <c r="BM22" s="587"/>
      <c r="BN22" s="588"/>
      <c r="BO22" s="639" t="s">
        <v>221</v>
      </c>
      <c r="BP22" s="639"/>
      <c r="BQ22" s="639"/>
      <c r="BR22" s="639"/>
      <c r="BS22" s="592" t="s">
        <v>221</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114515</v>
      </c>
      <c r="S23" s="587"/>
      <c r="T23" s="587"/>
      <c r="U23" s="587"/>
      <c r="V23" s="587"/>
      <c r="W23" s="587"/>
      <c r="X23" s="587"/>
      <c r="Y23" s="588"/>
      <c r="Z23" s="639">
        <v>0.1</v>
      </c>
      <c r="AA23" s="639"/>
      <c r="AB23" s="639"/>
      <c r="AC23" s="639"/>
      <c r="AD23" s="640">
        <v>9561</v>
      </c>
      <c r="AE23" s="640"/>
      <c r="AF23" s="640"/>
      <c r="AG23" s="640"/>
      <c r="AH23" s="640"/>
      <c r="AI23" s="640"/>
      <c r="AJ23" s="640"/>
      <c r="AK23" s="640"/>
      <c r="AL23" s="609">
        <v>0.1</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221</v>
      </c>
      <c r="BH23" s="587"/>
      <c r="BI23" s="587"/>
      <c r="BJ23" s="587"/>
      <c r="BK23" s="587"/>
      <c r="BL23" s="587"/>
      <c r="BM23" s="587"/>
      <c r="BN23" s="588"/>
      <c r="BO23" s="639" t="s">
        <v>221</v>
      </c>
      <c r="BP23" s="639"/>
      <c r="BQ23" s="639"/>
      <c r="BR23" s="639"/>
      <c r="BS23" s="592" t="s">
        <v>221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28313</v>
      </c>
      <c r="S24" s="587"/>
      <c r="T24" s="587"/>
      <c r="U24" s="587"/>
      <c r="V24" s="587"/>
      <c r="W24" s="587"/>
      <c r="X24" s="587"/>
      <c r="Y24" s="588"/>
      <c r="Z24" s="639">
        <v>0</v>
      </c>
      <c r="AA24" s="639"/>
      <c r="AB24" s="639"/>
      <c r="AC24" s="639"/>
      <c r="AD24" s="640">
        <v>4</v>
      </c>
      <c r="AE24" s="640"/>
      <c r="AF24" s="640"/>
      <c r="AG24" s="640"/>
      <c r="AH24" s="640"/>
      <c r="AI24" s="640"/>
      <c r="AJ24" s="640"/>
      <c r="AK24" s="640"/>
      <c r="AL24" s="609">
        <v>0</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221</v>
      </c>
      <c r="BH24" s="587"/>
      <c r="BI24" s="587"/>
      <c r="BJ24" s="587"/>
      <c r="BK24" s="587"/>
      <c r="BL24" s="587"/>
      <c r="BM24" s="587"/>
      <c r="BN24" s="588"/>
      <c r="BO24" s="639" t="s">
        <v>221</v>
      </c>
      <c r="BP24" s="639"/>
      <c r="BQ24" s="639"/>
      <c r="BR24" s="639"/>
      <c r="BS24" s="592" t="s">
        <v>221</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8500729</v>
      </c>
      <c r="CS24" s="637"/>
      <c r="CT24" s="637"/>
      <c r="CU24" s="637"/>
      <c r="CV24" s="637"/>
      <c r="CW24" s="637"/>
      <c r="CX24" s="637"/>
      <c r="CY24" s="684"/>
      <c r="CZ24" s="688">
        <v>12</v>
      </c>
      <c r="DA24" s="689"/>
      <c r="DB24" s="689"/>
      <c r="DC24" s="690"/>
      <c r="DD24" s="683">
        <v>6188092</v>
      </c>
      <c r="DE24" s="637"/>
      <c r="DF24" s="637"/>
      <c r="DG24" s="637"/>
      <c r="DH24" s="637"/>
      <c r="DI24" s="637"/>
      <c r="DJ24" s="637"/>
      <c r="DK24" s="684"/>
      <c r="DL24" s="683">
        <v>5977351</v>
      </c>
      <c r="DM24" s="637"/>
      <c r="DN24" s="637"/>
      <c r="DO24" s="637"/>
      <c r="DP24" s="637"/>
      <c r="DQ24" s="637"/>
      <c r="DR24" s="637"/>
      <c r="DS24" s="637"/>
      <c r="DT24" s="637"/>
      <c r="DU24" s="637"/>
      <c r="DV24" s="684"/>
      <c r="DW24" s="685">
        <v>53.7</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30004367</v>
      </c>
      <c r="S25" s="587"/>
      <c r="T25" s="587"/>
      <c r="U25" s="587"/>
      <c r="V25" s="587"/>
      <c r="W25" s="587"/>
      <c r="X25" s="587"/>
      <c r="Y25" s="588"/>
      <c r="Z25" s="639">
        <v>35.6</v>
      </c>
      <c r="AA25" s="639"/>
      <c r="AB25" s="639"/>
      <c r="AC25" s="639"/>
      <c r="AD25" s="640" t="s">
        <v>221</v>
      </c>
      <c r="AE25" s="640"/>
      <c r="AF25" s="640"/>
      <c r="AG25" s="640"/>
      <c r="AH25" s="640"/>
      <c r="AI25" s="640"/>
      <c r="AJ25" s="640"/>
      <c r="AK25" s="640"/>
      <c r="AL25" s="609" t="s">
        <v>221</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221</v>
      </c>
      <c r="BH25" s="587"/>
      <c r="BI25" s="587"/>
      <c r="BJ25" s="587"/>
      <c r="BK25" s="587"/>
      <c r="BL25" s="587"/>
      <c r="BM25" s="587"/>
      <c r="BN25" s="588"/>
      <c r="BO25" s="639" t="s">
        <v>221</v>
      </c>
      <c r="BP25" s="639"/>
      <c r="BQ25" s="639"/>
      <c r="BR25" s="639"/>
      <c r="BS25" s="592" t="s">
        <v>221</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3289335</v>
      </c>
      <c r="CS25" s="605"/>
      <c r="CT25" s="605"/>
      <c r="CU25" s="605"/>
      <c r="CV25" s="605"/>
      <c r="CW25" s="605"/>
      <c r="CX25" s="605"/>
      <c r="CY25" s="606"/>
      <c r="CZ25" s="589">
        <v>4.5999999999999996</v>
      </c>
      <c r="DA25" s="607"/>
      <c r="DB25" s="607"/>
      <c r="DC25" s="608"/>
      <c r="DD25" s="592">
        <v>3126921</v>
      </c>
      <c r="DE25" s="605"/>
      <c r="DF25" s="605"/>
      <c r="DG25" s="605"/>
      <c r="DH25" s="605"/>
      <c r="DI25" s="605"/>
      <c r="DJ25" s="605"/>
      <c r="DK25" s="606"/>
      <c r="DL25" s="592">
        <v>2942907</v>
      </c>
      <c r="DM25" s="605"/>
      <c r="DN25" s="605"/>
      <c r="DO25" s="605"/>
      <c r="DP25" s="605"/>
      <c r="DQ25" s="605"/>
      <c r="DR25" s="605"/>
      <c r="DS25" s="605"/>
      <c r="DT25" s="605"/>
      <c r="DU25" s="605"/>
      <c r="DV25" s="606"/>
      <c r="DW25" s="609">
        <v>26.4</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221</v>
      </c>
      <c r="S26" s="587"/>
      <c r="T26" s="587"/>
      <c r="U26" s="587"/>
      <c r="V26" s="587"/>
      <c r="W26" s="587"/>
      <c r="X26" s="587"/>
      <c r="Y26" s="588"/>
      <c r="Z26" s="639" t="s">
        <v>221</v>
      </c>
      <c r="AA26" s="639"/>
      <c r="AB26" s="639"/>
      <c r="AC26" s="639"/>
      <c r="AD26" s="640" t="s">
        <v>221</v>
      </c>
      <c r="AE26" s="640"/>
      <c r="AF26" s="640"/>
      <c r="AG26" s="640"/>
      <c r="AH26" s="640"/>
      <c r="AI26" s="640"/>
      <c r="AJ26" s="640"/>
      <c r="AK26" s="640"/>
      <c r="AL26" s="609" t="s">
        <v>221</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221</v>
      </c>
      <c r="BH26" s="587"/>
      <c r="BI26" s="587"/>
      <c r="BJ26" s="587"/>
      <c r="BK26" s="587"/>
      <c r="BL26" s="587"/>
      <c r="BM26" s="587"/>
      <c r="BN26" s="588"/>
      <c r="BO26" s="639" t="s">
        <v>221</v>
      </c>
      <c r="BP26" s="639"/>
      <c r="BQ26" s="639"/>
      <c r="BR26" s="639"/>
      <c r="BS26" s="592" t="s">
        <v>221</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2065006</v>
      </c>
      <c r="CS26" s="587"/>
      <c r="CT26" s="587"/>
      <c r="CU26" s="587"/>
      <c r="CV26" s="587"/>
      <c r="CW26" s="587"/>
      <c r="CX26" s="587"/>
      <c r="CY26" s="588"/>
      <c r="CZ26" s="589">
        <v>2.9</v>
      </c>
      <c r="DA26" s="607"/>
      <c r="DB26" s="607"/>
      <c r="DC26" s="608"/>
      <c r="DD26" s="592">
        <v>1940937</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9173773</v>
      </c>
      <c r="S27" s="587"/>
      <c r="T27" s="587"/>
      <c r="U27" s="587"/>
      <c r="V27" s="587"/>
      <c r="W27" s="587"/>
      <c r="X27" s="587"/>
      <c r="Y27" s="588"/>
      <c r="Z27" s="639">
        <v>10.9</v>
      </c>
      <c r="AA27" s="639"/>
      <c r="AB27" s="639"/>
      <c r="AC27" s="639"/>
      <c r="AD27" s="640" t="s">
        <v>221</v>
      </c>
      <c r="AE27" s="640"/>
      <c r="AF27" s="640"/>
      <c r="AG27" s="640"/>
      <c r="AH27" s="640"/>
      <c r="AI27" s="640"/>
      <c r="AJ27" s="640"/>
      <c r="AK27" s="640"/>
      <c r="AL27" s="609" t="s">
        <v>221</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4118210</v>
      </c>
      <c r="BH27" s="587"/>
      <c r="BI27" s="587"/>
      <c r="BJ27" s="587"/>
      <c r="BK27" s="587"/>
      <c r="BL27" s="587"/>
      <c r="BM27" s="587"/>
      <c r="BN27" s="588"/>
      <c r="BO27" s="639">
        <v>100</v>
      </c>
      <c r="BP27" s="639"/>
      <c r="BQ27" s="639"/>
      <c r="BR27" s="639"/>
      <c r="BS27" s="592">
        <v>210683</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3065724</v>
      </c>
      <c r="CS27" s="605"/>
      <c r="CT27" s="605"/>
      <c r="CU27" s="605"/>
      <c r="CV27" s="605"/>
      <c r="CW27" s="605"/>
      <c r="CX27" s="605"/>
      <c r="CY27" s="606"/>
      <c r="CZ27" s="589">
        <v>4.3</v>
      </c>
      <c r="DA27" s="607"/>
      <c r="DB27" s="607"/>
      <c r="DC27" s="608"/>
      <c r="DD27" s="592">
        <v>919381</v>
      </c>
      <c r="DE27" s="605"/>
      <c r="DF27" s="605"/>
      <c r="DG27" s="605"/>
      <c r="DH27" s="605"/>
      <c r="DI27" s="605"/>
      <c r="DJ27" s="605"/>
      <c r="DK27" s="606"/>
      <c r="DL27" s="592">
        <v>893168</v>
      </c>
      <c r="DM27" s="605"/>
      <c r="DN27" s="605"/>
      <c r="DO27" s="605"/>
      <c r="DP27" s="605"/>
      <c r="DQ27" s="605"/>
      <c r="DR27" s="605"/>
      <c r="DS27" s="605"/>
      <c r="DT27" s="605"/>
      <c r="DU27" s="605"/>
      <c r="DV27" s="606"/>
      <c r="DW27" s="609">
        <v>8</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97066</v>
      </c>
      <c r="S28" s="587"/>
      <c r="T28" s="587"/>
      <c r="U28" s="587"/>
      <c r="V28" s="587"/>
      <c r="W28" s="587"/>
      <c r="X28" s="587"/>
      <c r="Y28" s="588"/>
      <c r="Z28" s="639">
        <v>0.1</v>
      </c>
      <c r="AA28" s="639"/>
      <c r="AB28" s="639"/>
      <c r="AC28" s="639"/>
      <c r="AD28" s="640">
        <v>5918</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2145670</v>
      </c>
      <c r="CS28" s="587"/>
      <c r="CT28" s="587"/>
      <c r="CU28" s="587"/>
      <c r="CV28" s="587"/>
      <c r="CW28" s="587"/>
      <c r="CX28" s="587"/>
      <c r="CY28" s="588"/>
      <c r="CZ28" s="589">
        <v>3</v>
      </c>
      <c r="DA28" s="607"/>
      <c r="DB28" s="607"/>
      <c r="DC28" s="608"/>
      <c r="DD28" s="592">
        <v>2141790</v>
      </c>
      <c r="DE28" s="587"/>
      <c r="DF28" s="587"/>
      <c r="DG28" s="587"/>
      <c r="DH28" s="587"/>
      <c r="DI28" s="587"/>
      <c r="DJ28" s="587"/>
      <c r="DK28" s="588"/>
      <c r="DL28" s="592">
        <v>2141276</v>
      </c>
      <c r="DM28" s="587"/>
      <c r="DN28" s="587"/>
      <c r="DO28" s="587"/>
      <c r="DP28" s="587"/>
      <c r="DQ28" s="587"/>
      <c r="DR28" s="587"/>
      <c r="DS28" s="587"/>
      <c r="DT28" s="587"/>
      <c r="DU28" s="587"/>
      <c r="DV28" s="588"/>
      <c r="DW28" s="609">
        <v>19.2</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44243</v>
      </c>
      <c r="S29" s="587"/>
      <c r="T29" s="587"/>
      <c r="U29" s="587"/>
      <c r="V29" s="587"/>
      <c r="W29" s="587"/>
      <c r="X29" s="587"/>
      <c r="Y29" s="588"/>
      <c r="Z29" s="639">
        <v>0.1</v>
      </c>
      <c r="AA29" s="639"/>
      <c r="AB29" s="639"/>
      <c r="AC29" s="639"/>
      <c r="AD29" s="640" t="s">
        <v>221</v>
      </c>
      <c r="AE29" s="640"/>
      <c r="AF29" s="640"/>
      <c r="AG29" s="640"/>
      <c r="AH29" s="640"/>
      <c r="AI29" s="640"/>
      <c r="AJ29" s="640"/>
      <c r="AK29" s="640"/>
      <c r="AL29" s="609" t="s">
        <v>221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2145345</v>
      </c>
      <c r="CS29" s="605"/>
      <c r="CT29" s="605"/>
      <c r="CU29" s="605"/>
      <c r="CV29" s="605"/>
      <c r="CW29" s="605"/>
      <c r="CX29" s="605"/>
      <c r="CY29" s="606"/>
      <c r="CZ29" s="589">
        <v>3</v>
      </c>
      <c r="DA29" s="607"/>
      <c r="DB29" s="607"/>
      <c r="DC29" s="608"/>
      <c r="DD29" s="592">
        <v>2141465</v>
      </c>
      <c r="DE29" s="605"/>
      <c r="DF29" s="605"/>
      <c r="DG29" s="605"/>
      <c r="DH29" s="605"/>
      <c r="DI29" s="605"/>
      <c r="DJ29" s="605"/>
      <c r="DK29" s="606"/>
      <c r="DL29" s="592">
        <v>2140951</v>
      </c>
      <c r="DM29" s="605"/>
      <c r="DN29" s="605"/>
      <c r="DO29" s="605"/>
      <c r="DP29" s="605"/>
      <c r="DQ29" s="605"/>
      <c r="DR29" s="605"/>
      <c r="DS29" s="605"/>
      <c r="DT29" s="605"/>
      <c r="DU29" s="605"/>
      <c r="DV29" s="606"/>
      <c r="DW29" s="609">
        <v>19.2</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14393337</v>
      </c>
      <c r="S30" s="587"/>
      <c r="T30" s="587"/>
      <c r="U30" s="587"/>
      <c r="V30" s="587"/>
      <c r="W30" s="587"/>
      <c r="X30" s="587"/>
      <c r="Y30" s="588"/>
      <c r="Z30" s="639">
        <v>17.100000000000001</v>
      </c>
      <c r="AA30" s="639"/>
      <c r="AB30" s="639"/>
      <c r="AC30" s="639"/>
      <c r="AD30" s="640" t="s">
        <v>221</v>
      </c>
      <c r="AE30" s="640"/>
      <c r="AF30" s="640"/>
      <c r="AG30" s="640"/>
      <c r="AH30" s="640"/>
      <c r="AI30" s="640"/>
      <c r="AJ30" s="640"/>
      <c r="AK30" s="640"/>
      <c r="AL30" s="609" t="s">
        <v>221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99.1</v>
      </c>
      <c r="BH30" s="653"/>
      <c r="BI30" s="653"/>
      <c r="BJ30" s="653"/>
      <c r="BK30" s="653"/>
      <c r="BL30" s="653"/>
      <c r="BM30" s="654">
        <v>97</v>
      </c>
      <c r="BN30" s="653"/>
      <c r="BO30" s="653"/>
      <c r="BP30" s="653"/>
      <c r="BQ30" s="655"/>
      <c r="BR30" s="652">
        <v>99.1</v>
      </c>
      <c r="BS30" s="653"/>
      <c r="BT30" s="653"/>
      <c r="BU30" s="653"/>
      <c r="BV30" s="653"/>
      <c r="BW30" s="653"/>
      <c r="BX30" s="654">
        <v>95.2</v>
      </c>
      <c r="BY30" s="653"/>
      <c r="BZ30" s="653"/>
      <c r="CA30" s="653"/>
      <c r="CB30" s="655"/>
      <c r="CD30" s="658"/>
      <c r="CE30" s="659"/>
      <c r="CF30" s="623" t="s">
        <v>292</v>
      </c>
      <c r="CG30" s="620"/>
      <c r="CH30" s="620"/>
      <c r="CI30" s="620"/>
      <c r="CJ30" s="620"/>
      <c r="CK30" s="620"/>
      <c r="CL30" s="620"/>
      <c r="CM30" s="620"/>
      <c r="CN30" s="620"/>
      <c r="CO30" s="620"/>
      <c r="CP30" s="620"/>
      <c r="CQ30" s="621"/>
      <c r="CR30" s="586">
        <v>1862786</v>
      </c>
      <c r="CS30" s="587"/>
      <c r="CT30" s="587"/>
      <c r="CU30" s="587"/>
      <c r="CV30" s="587"/>
      <c r="CW30" s="587"/>
      <c r="CX30" s="587"/>
      <c r="CY30" s="588"/>
      <c r="CZ30" s="589">
        <v>2.6</v>
      </c>
      <c r="DA30" s="607"/>
      <c r="DB30" s="607"/>
      <c r="DC30" s="608"/>
      <c r="DD30" s="592">
        <v>1858906</v>
      </c>
      <c r="DE30" s="587"/>
      <c r="DF30" s="587"/>
      <c r="DG30" s="587"/>
      <c r="DH30" s="587"/>
      <c r="DI30" s="587"/>
      <c r="DJ30" s="587"/>
      <c r="DK30" s="588"/>
      <c r="DL30" s="592">
        <v>1858392</v>
      </c>
      <c r="DM30" s="587"/>
      <c r="DN30" s="587"/>
      <c r="DO30" s="587"/>
      <c r="DP30" s="587"/>
      <c r="DQ30" s="587"/>
      <c r="DR30" s="587"/>
      <c r="DS30" s="587"/>
      <c r="DT30" s="587"/>
      <c r="DU30" s="587"/>
      <c r="DV30" s="588"/>
      <c r="DW30" s="609">
        <v>16.7</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13169777</v>
      </c>
      <c r="S31" s="587"/>
      <c r="T31" s="587"/>
      <c r="U31" s="587"/>
      <c r="V31" s="587"/>
      <c r="W31" s="587"/>
      <c r="X31" s="587"/>
      <c r="Y31" s="588"/>
      <c r="Z31" s="639">
        <v>15.6</v>
      </c>
      <c r="AA31" s="639"/>
      <c r="AB31" s="639"/>
      <c r="AC31" s="639"/>
      <c r="AD31" s="640" t="s">
        <v>221</v>
      </c>
      <c r="AE31" s="640"/>
      <c r="AF31" s="640"/>
      <c r="AG31" s="640"/>
      <c r="AH31" s="640"/>
      <c r="AI31" s="640"/>
      <c r="AJ31" s="640"/>
      <c r="AK31" s="640"/>
      <c r="AL31" s="609" t="s">
        <v>221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99.2</v>
      </c>
      <c r="BH31" s="605"/>
      <c r="BI31" s="605"/>
      <c r="BJ31" s="605"/>
      <c r="BK31" s="605"/>
      <c r="BL31" s="605"/>
      <c r="BM31" s="641">
        <v>97.7</v>
      </c>
      <c r="BN31" s="651"/>
      <c r="BO31" s="651"/>
      <c r="BP31" s="651"/>
      <c r="BQ31" s="615"/>
      <c r="BR31" s="650">
        <v>99.4</v>
      </c>
      <c r="BS31" s="605"/>
      <c r="BT31" s="605"/>
      <c r="BU31" s="605"/>
      <c r="BV31" s="605"/>
      <c r="BW31" s="605"/>
      <c r="BX31" s="641">
        <v>96.6</v>
      </c>
      <c r="BY31" s="651"/>
      <c r="BZ31" s="651"/>
      <c r="CA31" s="651"/>
      <c r="CB31" s="615"/>
      <c r="CD31" s="658"/>
      <c r="CE31" s="659"/>
      <c r="CF31" s="623" t="s">
        <v>296</v>
      </c>
      <c r="CG31" s="620"/>
      <c r="CH31" s="620"/>
      <c r="CI31" s="620"/>
      <c r="CJ31" s="620"/>
      <c r="CK31" s="620"/>
      <c r="CL31" s="620"/>
      <c r="CM31" s="620"/>
      <c r="CN31" s="620"/>
      <c r="CO31" s="620"/>
      <c r="CP31" s="620"/>
      <c r="CQ31" s="621"/>
      <c r="CR31" s="586">
        <v>282559</v>
      </c>
      <c r="CS31" s="605"/>
      <c r="CT31" s="605"/>
      <c r="CU31" s="605"/>
      <c r="CV31" s="605"/>
      <c r="CW31" s="605"/>
      <c r="CX31" s="605"/>
      <c r="CY31" s="606"/>
      <c r="CZ31" s="589">
        <v>0.4</v>
      </c>
      <c r="DA31" s="607"/>
      <c r="DB31" s="607"/>
      <c r="DC31" s="608"/>
      <c r="DD31" s="592">
        <v>282559</v>
      </c>
      <c r="DE31" s="605"/>
      <c r="DF31" s="605"/>
      <c r="DG31" s="605"/>
      <c r="DH31" s="605"/>
      <c r="DI31" s="605"/>
      <c r="DJ31" s="605"/>
      <c r="DK31" s="606"/>
      <c r="DL31" s="592">
        <v>282559</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1014104</v>
      </c>
      <c r="S32" s="587"/>
      <c r="T32" s="587"/>
      <c r="U32" s="587"/>
      <c r="V32" s="587"/>
      <c r="W32" s="587"/>
      <c r="X32" s="587"/>
      <c r="Y32" s="588"/>
      <c r="Z32" s="639">
        <v>1.2</v>
      </c>
      <c r="AA32" s="639"/>
      <c r="AB32" s="639"/>
      <c r="AC32" s="639"/>
      <c r="AD32" s="640">
        <v>7972</v>
      </c>
      <c r="AE32" s="640"/>
      <c r="AF32" s="640"/>
      <c r="AG32" s="640"/>
      <c r="AH32" s="640"/>
      <c r="AI32" s="640"/>
      <c r="AJ32" s="640"/>
      <c r="AK32" s="640"/>
      <c r="AL32" s="609">
        <v>0.1</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98.8</v>
      </c>
      <c r="BH32" s="571"/>
      <c r="BI32" s="571"/>
      <c r="BJ32" s="571"/>
      <c r="BK32" s="571"/>
      <c r="BL32" s="571"/>
      <c r="BM32" s="634">
        <v>95.3</v>
      </c>
      <c r="BN32" s="571"/>
      <c r="BO32" s="571"/>
      <c r="BP32" s="571"/>
      <c r="BQ32" s="628"/>
      <c r="BR32" s="649">
        <v>98.5</v>
      </c>
      <c r="BS32" s="571"/>
      <c r="BT32" s="571"/>
      <c r="BU32" s="571"/>
      <c r="BV32" s="571"/>
      <c r="BW32" s="571"/>
      <c r="BX32" s="634">
        <v>92.4</v>
      </c>
      <c r="BY32" s="571"/>
      <c r="BZ32" s="571"/>
      <c r="CA32" s="571"/>
      <c r="CB32" s="628"/>
      <c r="CD32" s="660"/>
      <c r="CE32" s="661"/>
      <c r="CF32" s="623" t="s">
        <v>299</v>
      </c>
      <c r="CG32" s="620"/>
      <c r="CH32" s="620"/>
      <c r="CI32" s="620"/>
      <c r="CJ32" s="620"/>
      <c r="CK32" s="620"/>
      <c r="CL32" s="620"/>
      <c r="CM32" s="620"/>
      <c r="CN32" s="620"/>
      <c r="CO32" s="620"/>
      <c r="CP32" s="620"/>
      <c r="CQ32" s="621"/>
      <c r="CR32" s="586">
        <v>325</v>
      </c>
      <c r="CS32" s="587"/>
      <c r="CT32" s="587"/>
      <c r="CU32" s="587"/>
      <c r="CV32" s="587"/>
      <c r="CW32" s="587"/>
      <c r="CX32" s="587"/>
      <c r="CY32" s="588"/>
      <c r="CZ32" s="589">
        <v>0</v>
      </c>
      <c r="DA32" s="607"/>
      <c r="DB32" s="607"/>
      <c r="DC32" s="608"/>
      <c r="DD32" s="592">
        <v>325</v>
      </c>
      <c r="DE32" s="587"/>
      <c r="DF32" s="587"/>
      <c r="DG32" s="587"/>
      <c r="DH32" s="587"/>
      <c r="DI32" s="587"/>
      <c r="DJ32" s="587"/>
      <c r="DK32" s="588"/>
      <c r="DL32" s="592">
        <v>325</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1696300</v>
      </c>
      <c r="S33" s="587"/>
      <c r="T33" s="587"/>
      <c r="U33" s="587"/>
      <c r="V33" s="587"/>
      <c r="W33" s="587"/>
      <c r="X33" s="587"/>
      <c r="Y33" s="588"/>
      <c r="Z33" s="639">
        <v>2</v>
      </c>
      <c r="AA33" s="639"/>
      <c r="AB33" s="639"/>
      <c r="AC33" s="639"/>
      <c r="AD33" s="640" t="s">
        <v>221</v>
      </c>
      <c r="AE33" s="640"/>
      <c r="AF33" s="640"/>
      <c r="AG33" s="640"/>
      <c r="AH33" s="640"/>
      <c r="AI33" s="640"/>
      <c r="AJ33" s="640"/>
      <c r="AK33" s="640"/>
      <c r="AL33" s="609" t="s">
        <v>221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39880462</v>
      </c>
      <c r="CS33" s="605"/>
      <c r="CT33" s="605"/>
      <c r="CU33" s="605"/>
      <c r="CV33" s="605"/>
      <c r="CW33" s="605"/>
      <c r="CX33" s="605"/>
      <c r="CY33" s="606"/>
      <c r="CZ33" s="589">
        <v>56.3</v>
      </c>
      <c r="DA33" s="607"/>
      <c r="DB33" s="607"/>
      <c r="DC33" s="608"/>
      <c r="DD33" s="592">
        <v>8628468</v>
      </c>
      <c r="DE33" s="605"/>
      <c r="DF33" s="605"/>
      <c r="DG33" s="605"/>
      <c r="DH33" s="605"/>
      <c r="DI33" s="605"/>
      <c r="DJ33" s="605"/>
      <c r="DK33" s="606"/>
      <c r="DL33" s="592">
        <v>3671406</v>
      </c>
      <c r="DM33" s="605"/>
      <c r="DN33" s="605"/>
      <c r="DO33" s="605"/>
      <c r="DP33" s="605"/>
      <c r="DQ33" s="605"/>
      <c r="DR33" s="605"/>
      <c r="DS33" s="605"/>
      <c r="DT33" s="605"/>
      <c r="DU33" s="605"/>
      <c r="DV33" s="606"/>
      <c r="DW33" s="609">
        <v>33</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221</v>
      </c>
      <c r="S34" s="587"/>
      <c r="T34" s="587"/>
      <c r="U34" s="587"/>
      <c r="V34" s="587"/>
      <c r="W34" s="587"/>
      <c r="X34" s="587"/>
      <c r="Y34" s="588"/>
      <c r="Z34" s="639" t="s">
        <v>221</v>
      </c>
      <c r="AA34" s="639"/>
      <c r="AB34" s="639"/>
      <c r="AC34" s="639"/>
      <c r="AD34" s="640" t="s">
        <v>221</v>
      </c>
      <c r="AE34" s="640"/>
      <c r="AF34" s="640"/>
      <c r="AG34" s="640"/>
      <c r="AH34" s="640"/>
      <c r="AI34" s="640"/>
      <c r="AJ34" s="640"/>
      <c r="AK34" s="640"/>
      <c r="AL34" s="609" t="s">
        <v>221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17845218</v>
      </c>
      <c r="CS34" s="587"/>
      <c r="CT34" s="587"/>
      <c r="CU34" s="587"/>
      <c r="CV34" s="587"/>
      <c r="CW34" s="587"/>
      <c r="CX34" s="587"/>
      <c r="CY34" s="588"/>
      <c r="CZ34" s="589">
        <v>25.2</v>
      </c>
      <c r="DA34" s="607"/>
      <c r="DB34" s="607"/>
      <c r="DC34" s="608"/>
      <c r="DD34" s="592">
        <v>1975065</v>
      </c>
      <c r="DE34" s="587"/>
      <c r="DF34" s="587"/>
      <c r="DG34" s="587"/>
      <c r="DH34" s="587"/>
      <c r="DI34" s="587"/>
      <c r="DJ34" s="587"/>
      <c r="DK34" s="588"/>
      <c r="DL34" s="592">
        <v>974944</v>
      </c>
      <c r="DM34" s="587"/>
      <c r="DN34" s="587"/>
      <c r="DO34" s="587"/>
      <c r="DP34" s="587"/>
      <c r="DQ34" s="587"/>
      <c r="DR34" s="587"/>
      <c r="DS34" s="587"/>
      <c r="DT34" s="587"/>
      <c r="DU34" s="587"/>
      <c r="DV34" s="588"/>
      <c r="DW34" s="609">
        <v>8.8000000000000007</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692900</v>
      </c>
      <c r="S35" s="587"/>
      <c r="T35" s="587"/>
      <c r="U35" s="587"/>
      <c r="V35" s="587"/>
      <c r="W35" s="587"/>
      <c r="X35" s="587"/>
      <c r="Y35" s="588"/>
      <c r="Z35" s="639">
        <v>0.8</v>
      </c>
      <c r="AA35" s="639"/>
      <c r="AB35" s="639"/>
      <c r="AC35" s="639"/>
      <c r="AD35" s="640" t="s">
        <v>221</v>
      </c>
      <c r="AE35" s="640"/>
      <c r="AF35" s="640"/>
      <c r="AG35" s="640"/>
      <c r="AH35" s="640"/>
      <c r="AI35" s="640"/>
      <c r="AJ35" s="640"/>
      <c r="AK35" s="640"/>
      <c r="AL35" s="609" t="s">
        <v>221</v>
      </c>
      <c r="AM35" s="641"/>
      <c r="AN35" s="641"/>
      <c r="AO35" s="642"/>
      <c r="AP35" s="186"/>
      <c r="AQ35" s="643" t="s">
        <v>307</v>
      </c>
      <c r="AR35" s="644"/>
      <c r="AS35" s="644"/>
      <c r="AT35" s="644"/>
      <c r="AU35" s="644"/>
      <c r="AV35" s="644"/>
      <c r="AW35" s="644"/>
      <c r="AX35" s="644"/>
      <c r="AY35" s="645"/>
      <c r="AZ35" s="636">
        <v>3429192</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-96799</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192651</v>
      </c>
      <c r="CS35" s="605"/>
      <c r="CT35" s="605"/>
      <c r="CU35" s="605"/>
      <c r="CV35" s="605"/>
      <c r="CW35" s="605"/>
      <c r="CX35" s="605"/>
      <c r="CY35" s="606"/>
      <c r="CZ35" s="589">
        <v>0.3</v>
      </c>
      <c r="DA35" s="607"/>
      <c r="DB35" s="607"/>
      <c r="DC35" s="608"/>
      <c r="DD35" s="592">
        <v>146848</v>
      </c>
      <c r="DE35" s="605"/>
      <c r="DF35" s="605"/>
      <c r="DG35" s="605"/>
      <c r="DH35" s="605"/>
      <c r="DI35" s="605"/>
      <c r="DJ35" s="605"/>
      <c r="DK35" s="606"/>
      <c r="DL35" s="592">
        <v>45228</v>
      </c>
      <c r="DM35" s="605"/>
      <c r="DN35" s="605"/>
      <c r="DO35" s="605"/>
      <c r="DP35" s="605"/>
      <c r="DQ35" s="605"/>
      <c r="DR35" s="605"/>
      <c r="DS35" s="605"/>
      <c r="DT35" s="605"/>
      <c r="DU35" s="605"/>
      <c r="DV35" s="606"/>
      <c r="DW35" s="609">
        <v>0.4</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84208833</v>
      </c>
      <c r="S36" s="627"/>
      <c r="T36" s="627"/>
      <c r="U36" s="627"/>
      <c r="V36" s="627"/>
      <c r="W36" s="627"/>
      <c r="X36" s="627"/>
      <c r="Y36" s="630"/>
      <c r="Z36" s="631">
        <v>100</v>
      </c>
      <c r="AA36" s="631"/>
      <c r="AB36" s="631"/>
      <c r="AC36" s="631"/>
      <c r="AD36" s="632">
        <v>10439271</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1332166</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-190704</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5517153</v>
      </c>
      <c r="CS36" s="587"/>
      <c r="CT36" s="587"/>
      <c r="CU36" s="587"/>
      <c r="CV36" s="587"/>
      <c r="CW36" s="587"/>
      <c r="CX36" s="587"/>
      <c r="CY36" s="588"/>
      <c r="CZ36" s="589">
        <v>7.8</v>
      </c>
      <c r="DA36" s="607"/>
      <c r="DB36" s="607"/>
      <c r="DC36" s="608"/>
      <c r="DD36" s="592">
        <v>2353674</v>
      </c>
      <c r="DE36" s="587"/>
      <c r="DF36" s="587"/>
      <c r="DG36" s="587"/>
      <c r="DH36" s="587"/>
      <c r="DI36" s="587"/>
      <c r="DJ36" s="587"/>
      <c r="DK36" s="588"/>
      <c r="DL36" s="592">
        <v>1387759</v>
      </c>
      <c r="DM36" s="587"/>
      <c r="DN36" s="587"/>
      <c r="DO36" s="587"/>
      <c r="DP36" s="587"/>
      <c r="DQ36" s="587"/>
      <c r="DR36" s="587"/>
      <c r="DS36" s="587"/>
      <c r="DT36" s="587"/>
      <c r="DU36" s="587"/>
      <c r="DV36" s="588"/>
      <c r="DW36" s="609">
        <v>12.5</v>
      </c>
      <c r="DX36" s="610"/>
      <c r="DY36" s="610"/>
      <c r="DZ36" s="610"/>
      <c r="EA36" s="610"/>
      <c r="EB36" s="610"/>
      <c r="EC36" s="611"/>
    </row>
    <row r="37" spans="2:133" ht="11.25" customHeight="1">
      <c r="AQ37" s="612" t="s">
        <v>314</v>
      </c>
      <c r="AR37" s="613"/>
      <c r="AS37" s="613"/>
      <c r="AT37" s="613"/>
      <c r="AU37" s="613"/>
      <c r="AV37" s="613"/>
      <c r="AW37" s="613"/>
      <c r="AX37" s="613"/>
      <c r="AY37" s="614"/>
      <c r="AZ37" s="586">
        <v>464845</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6571</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1282114</v>
      </c>
      <c r="CS37" s="605"/>
      <c r="CT37" s="605"/>
      <c r="CU37" s="605"/>
      <c r="CV37" s="605"/>
      <c r="CW37" s="605"/>
      <c r="CX37" s="605"/>
      <c r="CY37" s="606"/>
      <c r="CZ37" s="589">
        <v>1.8</v>
      </c>
      <c r="DA37" s="607"/>
      <c r="DB37" s="607"/>
      <c r="DC37" s="608"/>
      <c r="DD37" s="592">
        <v>1259267</v>
      </c>
      <c r="DE37" s="605"/>
      <c r="DF37" s="605"/>
      <c r="DG37" s="605"/>
      <c r="DH37" s="605"/>
      <c r="DI37" s="605"/>
      <c r="DJ37" s="605"/>
      <c r="DK37" s="606"/>
      <c r="DL37" s="592">
        <v>1155056</v>
      </c>
      <c r="DM37" s="605"/>
      <c r="DN37" s="605"/>
      <c r="DO37" s="605"/>
      <c r="DP37" s="605"/>
      <c r="DQ37" s="605"/>
      <c r="DR37" s="605"/>
      <c r="DS37" s="605"/>
      <c r="DT37" s="605"/>
      <c r="DU37" s="605"/>
      <c r="DV37" s="606"/>
      <c r="DW37" s="609">
        <v>10.4</v>
      </c>
      <c r="DX37" s="610"/>
      <c r="DY37" s="610"/>
      <c r="DZ37" s="610"/>
      <c r="EA37" s="610"/>
      <c r="EB37" s="610"/>
      <c r="EC37" s="611"/>
    </row>
    <row r="38" spans="2:133" ht="11.25" customHeight="1">
      <c r="AQ38" s="612" t="s">
        <v>317</v>
      </c>
      <c r="AR38" s="613"/>
      <c r="AS38" s="613"/>
      <c r="AT38" s="613"/>
      <c r="AU38" s="613"/>
      <c r="AV38" s="613"/>
      <c r="AW38" s="613"/>
      <c r="AX38" s="613"/>
      <c r="AY38" s="614"/>
      <c r="AZ38" s="586">
        <v>247700</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11503</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3383126</v>
      </c>
      <c r="CS38" s="587"/>
      <c r="CT38" s="587"/>
      <c r="CU38" s="587"/>
      <c r="CV38" s="587"/>
      <c r="CW38" s="587"/>
      <c r="CX38" s="587"/>
      <c r="CY38" s="588"/>
      <c r="CZ38" s="589">
        <v>4.8</v>
      </c>
      <c r="DA38" s="607"/>
      <c r="DB38" s="607"/>
      <c r="DC38" s="608"/>
      <c r="DD38" s="592">
        <v>1919798</v>
      </c>
      <c r="DE38" s="587"/>
      <c r="DF38" s="587"/>
      <c r="DG38" s="587"/>
      <c r="DH38" s="587"/>
      <c r="DI38" s="587"/>
      <c r="DJ38" s="587"/>
      <c r="DK38" s="588"/>
      <c r="DL38" s="592">
        <v>1263475</v>
      </c>
      <c r="DM38" s="587"/>
      <c r="DN38" s="587"/>
      <c r="DO38" s="587"/>
      <c r="DP38" s="587"/>
      <c r="DQ38" s="587"/>
      <c r="DR38" s="587"/>
      <c r="DS38" s="587"/>
      <c r="DT38" s="587"/>
      <c r="DU38" s="587"/>
      <c r="DV38" s="588"/>
      <c r="DW38" s="609">
        <v>11.3</v>
      </c>
      <c r="DX38" s="610"/>
      <c r="DY38" s="610"/>
      <c r="DZ38" s="610"/>
      <c r="EA38" s="610"/>
      <c r="EB38" s="610"/>
      <c r="EC38" s="611"/>
    </row>
    <row r="39" spans="2:133" ht="11.25" customHeight="1">
      <c r="AQ39" s="612" t="s">
        <v>320</v>
      </c>
      <c r="AR39" s="613"/>
      <c r="AS39" s="613"/>
      <c r="AT39" s="613"/>
      <c r="AU39" s="613"/>
      <c r="AV39" s="613"/>
      <c r="AW39" s="613"/>
      <c r="AX39" s="613"/>
      <c r="AY39" s="614"/>
      <c r="AZ39" s="586">
        <v>46066</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82</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12486914</v>
      </c>
      <c r="CS39" s="605"/>
      <c r="CT39" s="605"/>
      <c r="CU39" s="605"/>
      <c r="CV39" s="605"/>
      <c r="CW39" s="605"/>
      <c r="CX39" s="605"/>
      <c r="CY39" s="606"/>
      <c r="CZ39" s="589">
        <v>17.600000000000001</v>
      </c>
      <c r="DA39" s="607"/>
      <c r="DB39" s="607"/>
      <c r="DC39" s="608"/>
      <c r="DD39" s="592">
        <v>2213083</v>
      </c>
      <c r="DE39" s="605"/>
      <c r="DF39" s="605"/>
      <c r="DG39" s="605"/>
      <c r="DH39" s="605"/>
      <c r="DI39" s="605"/>
      <c r="DJ39" s="605"/>
      <c r="DK39" s="606"/>
      <c r="DL39" s="592" t="s">
        <v>221</v>
      </c>
      <c r="DM39" s="605"/>
      <c r="DN39" s="605"/>
      <c r="DO39" s="605"/>
      <c r="DP39" s="605"/>
      <c r="DQ39" s="605"/>
      <c r="DR39" s="605"/>
      <c r="DS39" s="605"/>
      <c r="DT39" s="605"/>
      <c r="DU39" s="605"/>
      <c r="DV39" s="606"/>
      <c r="DW39" s="609" t="s">
        <v>221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387800</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151</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455400</v>
      </c>
      <c r="CS40" s="587"/>
      <c r="CT40" s="587"/>
      <c r="CU40" s="587"/>
      <c r="CV40" s="587"/>
      <c r="CW40" s="587"/>
      <c r="CX40" s="587"/>
      <c r="CY40" s="588"/>
      <c r="CZ40" s="589">
        <v>0.6</v>
      </c>
      <c r="DA40" s="607"/>
      <c r="DB40" s="607"/>
      <c r="DC40" s="608"/>
      <c r="DD40" s="592">
        <v>20000</v>
      </c>
      <c r="DE40" s="587"/>
      <c r="DF40" s="587"/>
      <c r="DG40" s="587"/>
      <c r="DH40" s="587"/>
      <c r="DI40" s="587"/>
      <c r="DJ40" s="587"/>
      <c r="DK40" s="588"/>
      <c r="DL40" s="592" t="s">
        <v>221</v>
      </c>
      <c r="DM40" s="587"/>
      <c r="DN40" s="587"/>
      <c r="DO40" s="587"/>
      <c r="DP40" s="587"/>
      <c r="DQ40" s="587"/>
      <c r="DR40" s="587"/>
      <c r="DS40" s="587"/>
      <c r="DT40" s="587"/>
      <c r="DU40" s="587"/>
      <c r="DV40" s="588"/>
      <c r="DW40" s="609" t="s">
        <v>221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950615</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320</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215</v>
      </c>
      <c r="CS41" s="605"/>
      <c r="CT41" s="605"/>
      <c r="CU41" s="605"/>
      <c r="CV41" s="605"/>
      <c r="CW41" s="605"/>
      <c r="CX41" s="605"/>
      <c r="CY41" s="606"/>
      <c r="CZ41" s="589" t="s">
        <v>215</v>
      </c>
      <c r="DA41" s="607"/>
      <c r="DB41" s="607"/>
      <c r="DC41" s="608"/>
      <c r="DD41" s="592" t="s">
        <v>215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22422384</v>
      </c>
      <c r="CS42" s="587"/>
      <c r="CT42" s="587"/>
      <c r="CU42" s="587"/>
      <c r="CV42" s="587"/>
      <c r="CW42" s="587"/>
      <c r="CX42" s="587"/>
      <c r="CY42" s="588"/>
      <c r="CZ42" s="589">
        <v>31.7</v>
      </c>
      <c r="DA42" s="590"/>
      <c r="DB42" s="590"/>
      <c r="DC42" s="591"/>
      <c r="DD42" s="592">
        <v>1876158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28362</v>
      </c>
      <c r="CS43" s="605"/>
      <c r="CT43" s="605"/>
      <c r="CU43" s="605"/>
      <c r="CV43" s="605"/>
      <c r="CW43" s="605"/>
      <c r="CX43" s="605"/>
      <c r="CY43" s="606"/>
      <c r="CZ43" s="589">
        <v>0</v>
      </c>
      <c r="DA43" s="607"/>
      <c r="DB43" s="607"/>
      <c r="DC43" s="608"/>
      <c r="DD43" s="592">
        <v>28362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288</v>
      </c>
      <c r="CE44" s="600"/>
      <c r="CF44" s="583" t="s">
        <v>335</v>
      </c>
      <c r="CG44" s="584"/>
      <c r="CH44" s="584"/>
      <c r="CI44" s="584"/>
      <c r="CJ44" s="584"/>
      <c r="CK44" s="584"/>
      <c r="CL44" s="584"/>
      <c r="CM44" s="584"/>
      <c r="CN44" s="584"/>
      <c r="CO44" s="584"/>
      <c r="CP44" s="584"/>
      <c r="CQ44" s="585"/>
      <c r="CR44" s="586">
        <v>10497613</v>
      </c>
      <c r="CS44" s="587"/>
      <c r="CT44" s="587"/>
      <c r="CU44" s="587"/>
      <c r="CV44" s="587"/>
      <c r="CW44" s="587"/>
      <c r="CX44" s="587"/>
      <c r="CY44" s="588"/>
      <c r="CZ44" s="589">
        <v>14.8</v>
      </c>
      <c r="DA44" s="590"/>
      <c r="DB44" s="590"/>
      <c r="DC44" s="591"/>
      <c r="DD44" s="592">
        <v>1046232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9202905</v>
      </c>
      <c r="CS45" s="605"/>
      <c r="CT45" s="605"/>
      <c r="CU45" s="605"/>
      <c r="CV45" s="605"/>
      <c r="CW45" s="605"/>
      <c r="CX45" s="605"/>
      <c r="CY45" s="606"/>
      <c r="CZ45" s="589">
        <v>13</v>
      </c>
      <c r="DA45" s="607"/>
      <c r="DB45" s="607"/>
      <c r="DC45" s="608"/>
      <c r="DD45" s="592">
        <v>754646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1242230</v>
      </c>
      <c r="CS46" s="587"/>
      <c r="CT46" s="587"/>
      <c r="CU46" s="587"/>
      <c r="CV46" s="587"/>
      <c r="CW46" s="587"/>
      <c r="CX46" s="587"/>
      <c r="CY46" s="588"/>
      <c r="CZ46" s="589">
        <v>1.8</v>
      </c>
      <c r="DA46" s="590"/>
      <c r="DB46" s="590"/>
      <c r="DC46" s="591"/>
      <c r="DD46" s="592">
        <v>241808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11924771</v>
      </c>
      <c r="CS47" s="605"/>
      <c r="CT47" s="605"/>
      <c r="CU47" s="605"/>
      <c r="CV47" s="605"/>
      <c r="CW47" s="605"/>
      <c r="CX47" s="605"/>
      <c r="CY47" s="606"/>
      <c r="CZ47" s="589">
        <v>16.8</v>
      </c>
      <c r="DA47" s="607"/>
      <c r="DB47" s="607"/>
      <c r="DC47" s="608"/>
      <c r="DD47" s="592">
        <v>829926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221</v>
      </c>
      <c r="CS48" s="587"/>
      <c r="CT48" s="587"/>
      <c r="CU48" s="587"/>
      <c r="CV48" s="587"/>
      <c r="CW48" s="587"/>
      <c r="CX48" s="587"/>
      <c r="CY48" s="588"/>
      <c r="CZ48" s="589" t="s">
        <v>221</v>
      </c>
      <c r="DA48" s="590"/>
      <c r="DB48" s="590"/>
      <c r="DC48" s="591"/>
      <c r="DD48" s="592" t="s">
        <v>221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70803575</v>
      </c>
      <c r="CS49" s="571"/>
      <c r="CT49" s="571"/>
      <c r="CU49" s="571"/>
      <c r="CV49" s="571"/>
      <c r="CW49" s="571"/>
      <c r="CX49" s="571"/>
      <c r="CY49" s="572"/>
      <c r="CZ49" s="573">
        <v>100</v>
      </c>
      <c r="DA49" s="574"/>
      <c r="DB49" s="574"/>
      <c r="DC49" s="575"/>
      <c r="DD49" s="576">
        <v>16692718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 zoomScale="80" zoomScaleNormal="80" zoomScaleSheetLayoutView="70" workbookViewId="0">
      <selection activeCell="V60" sqref="V60:Z6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342</v>
      </c>
      <c r="DK2" s="1106"/>
      <c r="DL2" s="1106"/>
      <c r="DM2" s="1106"/>
      <c r="DN2" s="1106"/>
      <c r="DO2" s="1107"/>
      <c r="DP2" s="200"/>
      <c r="DQ2" s="1105" t="s">
        <v>343</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8"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3" t="s">
        <v>360</v>
      </c>
      <c r="DH5" s="1094"/>
      <c r="DI5" s="1094"/>
      <c r="DJ5" s="1094"/>
      <c r="DK5" s="1095"/>
      <c r="DL5" s="1093" t="s">
        <v>361</v>
      </c>
      <c r="DM5" s="1094"/>
      <c r="DN5" s="1094"/>
      <c r="DO5" s="1094"/>
      <c r="DP5" s="1095"/>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9"/>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6"/>
      <c r="DH6" s="1097"/>
      <c r="DI6" s="1097"/>
      <c r="DJ6" s="1097"/>
      <c r="DK6" s="1098"/>
      <c r="DL6" s="1096"/>
      <c r="DM6" s="1097"/>
      <c r="DN6" s="1097"/>
      <c r="DO6" s="1097"/>
      <c r="DP6" s="1098"/>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9">
        <v>84208.832999999999</v>
      </c>
      <c r="R7" s="1100"/>
      <c r="S7" s="1100"/>
      <c r="T7" s="1100"/>
      <c r="U7" s="1100"/>
      <c r="V7" s="1100">
        <v>70803.573999999993</v>
      </c>
      <c r="W7" s="1100"/>
      <c r="X7" s="1100"/>
      <c r="Y7" s="1100"/>
      <c r="Z7" s="1100"/>
      <c r="AA7" s="1100">
        <v>13405.259</v>
      </c>
      <c r="AB7" s="1100"/>
      <c r="AC7" s="1100"/>
      <c r="AD7" s="1100"/>
      <c r="AE7" s="1101"/>
      <c r="AF7" s="1102">
        <v>3886</v>
      </c>
      <c r="AG7" s="1103"/>
      <c r="AH7" s="1103"/>
      <c r="AI7" s="1103"/>
      <c r="AJ7" s="1104"/>
      <c r="AK7" s="1086">
        <v>14393.337</v>
      </c>
      <c r="AL7" s="1087"/>
      <c r="AM7" s="1087"/>
      <c r="AN7" s="1087"/>
      <c r="AO7" s="1087"/>
      <c r="AP7" s="1087">
        <v>21053.41</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548</v>
      </c>
      <c r="BT7" s="1091"/>
      <c r="BU7" s="1091"/>
      <c r="BV7" s="1091"/>
      <c r="BW7" s="1091"/>
      <c r="BX7" s="1091"/>
      <c r="BY7" s="1091"/>
      <c r="BZ7" s="1091"/>
      <c r="CA7" s="1091"/>
      <c r="CB7" s="1091"/>
      <c r="CC7" s="1091"/>
      <c r="CD7" s="1091"/>
      <c r="CE7" s="1091"/>
      <c r="CF7" s="1091"/>
      <c r="CG7" s="1092"/>
      <c r="CH7" s="1083">
        <v>0</v>
      </c>
      <c r="CI7" s="1084"/>
      <c r="CJ7" s="1084"/>
      <c r="CK7" s="1084"/>
      <c r="CL7" s="1085"/>
      <c r="CM7" s="1083">
        <v>317.7</v>
      </c>
      <c r="CN7" s="1084"/>
      <c r="CO7" s="1084"/>
      <c r="CP7" s="1084"/>
      <c r="CQ7" s="1085"/>
      <c r="CR7" s="1083">
        <v>35.5</v>
      </c>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110"/>
      <c r="DW7" s="1111"/>
      <c r="DX7" s="1111"/>
      <c r="DY7" s="1111"/>
      <c r="DZ7" s="1112"/>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550</v>
      </c>
      <c r="BT8" s="1009"/>
      <c r="BU8" s="1009"/>
      <c r="BV8" s="1009"/>
      <c r="BW8" s="1009"/>
      <c r="BX8" s="1009"/>
      <c r="BY8" s="1009"/>
      <c r="BZ8" s="1009"/>
      <c r="CA8" s="1009"/>
      <c r="CB8" s="1009"/>
      <c r="CC8" s="1009"/>
      <c r="CD8" s="1009"/>
      <c r="CE8" s="1009"/>
      <c r="CF8" s="1009"/>
      <c r="CG8" s="1010"/>
      <c r="CH8" s="983">
        <v>62.069000000000003</v>
      </c>
      <c r="CI8" s="984"/>
      <c r="CJ8" s="984"/>
      <c r="CK8" s="984"/>
      <c r="CL8" s="985"/>
      <c r="CM8" s="983">
        <v>296.87200000000001</v>
      </c>
      <c r="CN8" s="984"/>
      <c r="CO8" s="984"/>
      <c r="CP8" s="984"/>
      <c r="CQ8" s="985"/>
      <c r="CR8" s="983">
        <v>38.304000000000002</v>
      </c>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551</v>
      </c>
      <c r="BT9" s="1009"/>
      <c r="BU9" s="1009"/>
      <c r="BV9" s="1009"/>
      <c r="BW9" s="1009"/>
      <c r="BX9" s="1009"/>
      <c r="BY9" s="1009"/>
      <c r="BZ9" s="1009"/>
      <c r="CA9" s="1009"/>
      <c r="CB9" s="1009"/>
      <c r="CC9" s="1009"/>
      <c r="CD9" s="1009"/>
      <c r="CE9" s="1009"/>
      <c r="CF9" s="1009"/>
      <c r="CG9" s="1010"/>
      <c r="CH9" s="983">
        <v>0</v>
      </c>
      <c r="CI9" s="984"/>
      <c r="CJ9" s="984"/>
      <c r="CK9" s="984"/>
      <c r="CL9" s="985"/>
      <c r="CM9" s="983">
        <v>22.396999999999998</v>
      </c>
      <c r="CN9" s="984"/>
      <c r="CO9" s="984"/>
      <c r="CP9" s="984"/>
      <c r="CQ9" s="985"/>
      <c r="CR9" s="983">
        <v>4.5</v>
      </c>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552</v>
      </c>
      <c r="BT10" s="1009"/>
      <c r="BU10" s="1009"/>
      <c r="BV10" s="1009"/>
      <c r="BW10" s="1009"/>
      <c r="BX10" s="1009"/>
      <c r="BY10" s="1009"/>
      <c r="BZ10" s="1009"/>
      <c r="CA10" s="1009"/>
      <c r="CB10" s="1009"/>
      <c r="CC10" s="1009"/>
      <c r="CD10" s="1009"/>
      <c r="CE10" s="1009"/>
      <c r="CF10" s="1009"/>
      <c r="CG10" s="1010"/>
      <c r="CH10" s="983">
        <v>-0.97799999999999998</v>
      </c>
      <c r="CI10" s="984"/>
      <c r="CJ10" s="984"/>
      <c r="CK10" s="984"/>
      <c r="CL10" s="985"/>
      <c r="CM10" s="983">
        <v>25.529</v>
      </c>
      <c r="CN10" s="984"/>
      <c r="CO10" s="984"/>
      <c r="CP10" s="984"/>
      <c r="CQ10" s="985"/>
      <c r="CR10" s="983">
        <v>16.25</v>
      </c>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82" t="s">
        <v>549</v>
      </c>
      <c r="BT11" s="1009"/>
      <c r="BU11" s="1009"/>
      <c r="BV11" s="1009"/>
      <c r="BW11" s="1009"/>
      <c r="BX11" s="1009"/>
      <c r="BY11" s="1009"/>
      <c r="BZ11" s="1009"/>
      <c r="CA11" s="1009"/>
      <c r="CB11" s="1009"/>
      <c r="CC11" s="1009"/>
      <c r="CD11" s="1009"/>
      <c r="CE11" s="1009"/>
      <c r="CF11" s="1009"/>
      <c r="CG11" s="1010"/>
      <c r="CH11" s="983">
        <v>20.279</v>
      </c>
      <c r="CI11" s="984"/>
      <c r="CJ11" s="984"/>
      <c r="CK11" s="984"/>
      <c r="CL11" s="985"/>
      <c r="CM11" s="983">
        <v>161.41399999999999</v>
      </c>
      <c r="CN11" s="984"/>
      <c r="CO11" s="984"/>
      <c r="CP11" s="984"/>
      <c r="CQ11" s="985"/>
      <c r="CR11" s="983">
        <v>35</v>
      </c>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364</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3886</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221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v>23.917000000000002</v>
      </c>
      <c r="R28" s="1048"/>
      <c r="S28" s="1048"/>
      <c r="T28" s="1048"/>
      <c r="U28" s="1048"/>
      <c r="V28" s="1048">
        <v>20.140999999999998</v>
      </c>
      <c r="W28" s="1048"/>
      <c r="X28" s="1048"/>
      <c r="Y28" s="1048"/>
      <c r="Z28" s="1048"/>
      <c r="AA28" s="1048">
        <v>3.7759999999999998</v>
      </c>
      <c r="AB28" s="1048"/>
      <c r="AC28" s="1048"/>
      <c r="AD28" s="1048"/>
      <c r="AE28" s="1049"/>
      <c r="AF28" s="1050">
        <v>4</v>
      </c>
      <c r="AG28" s="1048"/>
      <c r="AH28" s="1048"/>
      <c r="AI28" s="1048"/>
      <c r="AJ28" s="1051"/>
      <c r="AK28" s="1052" t="s">
        <v>536</v>
      </c>
      <c r="AL28" s="1040"/>
      <c r="AM28" s="1040"/>
      <c r="AN28" s="1040"/>
      <c r="AO28" s="1040"/>
      <c r="AP28" s="1040" t="s">
        <v>537</v>
      </c>
      <c r="AQ28" s="1040"/>
      <c r="AR28" s="1040"/>
      <c r="AS28" s="1040"/>
      <c r="AT28" s="1040"/>
      <c r="AU28" s="1040" t="s">
        <v>536</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378</v>
      </c>
      <c r="C29" s="1032"/>
      <c r="D29" s="1032"/>
      <c r="E29" s="1032"/>
      <c r="F29" s="1032"/>
      <c r="G29" s="1032"/>
      <c r="H29" s="1032"/>
      <c r="I29" s="1032"/>
      <c r="J29" s="1032"/>
      <c r="K29" s="1032"/>
      <c r="L29" s="1032"/>
      <c r="M29" s="1032"/>
      <c r="N29" s="1032"/>
      <c r="O29" s="1032"/>
      <c r="P29" s="1033"/>
      <c r="Q29" s="1037">
        <v>3829.74</v>
      </c>
      <c r="R29" s="1038"/>
      <c r="S29" s="1038"/>
      <c r="T29" s="1038"/>
      <c r="U29" s="1038"/>
      <c r="V29" s="1038">
        <v>3576.7440000000001</v>
      </c>
      <c r="W29" s="1038"/>
      <c r="X29" s="1038"/>
      <c r="Y29" s="1038"/>
      <c r="Z29" s="1038"/>
      <c r="AA29" s="1038">
        <v>252.99600000000001</v>
      </c>
      <c r="AB29" s="1038"/>
      <c r="AC29" s="1038"/>
      <c r="AD29" s="1038"/>
      <c r="AE29" s="1039"/>
      <c r="AF29" s="1013">
        <v>253</v>
      </c>
      <c r="AG29" s="1014"/>
      <c r="AH29" s="1014"/>
      <c r="AI29" s="1014"/>
      <c r="AJ29" s="1015"/>
      <c r="AK29" s="974">
        <v>470.87400000000002</v>
      </c>
      <c r="AL29" s="965"/>
      <c r="AM29" s="965"/>
      <c r="AN29" s="965"/>
      <c r="AO29" s="965"/>
      <c r="AP29" s="965" t="s">
        <v>536</v>
      </c>
      <c r="AQ29" s="965"/>
      <c r="AR29" s="965"/>
      <c r="AS29" s="965"/>
      <c r="AT29" s="965"/>
      <c r="AU29" s="965" t="s">
        <v>538</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379</v>
      </c>
      <c r="C30" s="1032"/>
      <c r="D30" s="1032"/>
      <c r="E30" s="1032"/>
      <c r="F30" s="1032"/>
      <c r="G30" s="1032"/>
      <c r="H30" s="1032"/>
      <c r="I30" s="1032"/>
      <c r="J30" s="1032"/>
      <c r="K30" s="1032"/>
      <c r="L30" s="1032"/>
      <c r="M30" s="1032"/>
      <c r="N30" s="1032"/>
      <c r="O30" s="1032"/>
      <c r="P30" s="1033"/>
      <c r="Q30" s="1037">
        <v>371.721</v>
      </c>
      <c r="R30" s="1038"/>
      <c r="S30" s="1038"/>
      <c r="T30" s="1038"/>
      <c r="U30" s="1038"/>
      <c r="V30" s="1038">
        <v>367.899</v>
      </c>
      <c r="W30" s="1038"/>
      <c r="X30" s="1038"/>
      <c r="Y30" s="1038"/>
      <c r="Z30" s="1038"/>
      <c r="AA30" s="1038">
        <v>3.8220000000000001</v>
      </c>
      <c r="AB30" s="1038"/>
      <c r="AC30" s="1038"/>
      <c r="AD30" s="1038"/>
      <c r="AE30" s="1039"/>
      <c r="AF30" s="1013">
        <v>4</v>
      </c>
      <c r="AG30" s="1014"/>
      <c r="AH30" s="1014"/>
      <c r="AI30" s="1014"/>
      <c r="AJ30" s="1015"/>
      <c r="AK30" s="974">
        <v>114.66800000000001</v>
      </c>
      <c r="AL30" s="965"/>
      <c r="AM30" s="965"/>
      <c r="AN30" s="965"/>
      <c r="AO30" s="965"/>
      <c r="AP30" s="965" t="s">
        <v>538</v>
      </c>
      <c r="AQ30" s="965"/>
      <c r="AR30" s="965"/>
      <c r="AS30" s="965"/>
      <c r="AT30" s="965"/>
      <c r="AU30" s="965" t="s">
        <v>536</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380</v>
      </c>
      <c r="C31" s="1032"/>
      <c r="D31" s="1032"/>
      <c r="E31" s="1032"/>
      <c r="F31" s="1032"/>
      <c r="G31" s="1032"/>
      <c r="H31" s="1032"/>
      <c r="I31" s="1032"/>
      <c r="J31" s="1032"/>
      <c r="K31" s="1032"/>
      <c r="L31" s="1032"/>
      <c r="M31" s="1032"/>
      <c r="N31" s="1032"/>
      <c r="O31" s="1032"/>
      <c r="P31" s="1033"/>
      <c r="Q31" s="1037">
        <v>5545.8540000000003</v>
      </c>
      <c r="R31" s="1038"/>
      <c r="S31" s="1038"/>
      <c r="T31" s="1038"/>
      <c r="U31" s="1038"/>
      <c r="V31" s="1038">
        <v>5642.652</v>
      </c>
      <c r="W31" s="1038"/>
      <c r="X31" s="1038"/>
      <c r="Y31" s="1038"/>
      <c r="Z31" s="1038"/>
      <c r="AA31" s="1038">
        <v>-96.798000000000002</v>
      </c>
      <c r="AB31" s="1038"/>
      <c r="AC31" s="1038"/>
      <c r="AD31" s="1038"/>
      <c r="AE31" s="1039"/>
      <c r="AF31" s="1013">
        <v>-97</v>
      </c>
      <c r="AG31" s="1014"/>
      <c r="AH31" s="1014"/>
      <c r="AI31" s="1014"/>
      <c r="AJ31" s="1015"/>
      <c r="AK31" s="974">
        <v>357.26900000000001</v>
      </c>
      <c r="AL31" s="965"/>
      <c r="AM31" s="965"/>
      <c r="AN31" s="965"/>
      <c r="AO31" s="965"/>
      <c r="AP31" s="965" t="s">
        <v>536</v>
      </c>
      <c r="AQ31" s="965"/>
      <c r="AR31" s="965"/>
      <c r="AS31" s="965"/>
      <c r="AT31" s="965"/>
      <c r="AU31" s="965" t="s">
        <v>536</v>
      </c>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381</v>
      </c>
      <c r="C32" s="1032"/>
      <c r="D32" s="1032"/>
      <c r="E32" s="1032"/>
      <c r="F32" s="1032"/>
      <c r="G32" s="1032"/>
      <c r="H32" s="1032"/>
      <c r="I32" s="1032"/>
      <c r="J32" s="1032"/>
      <c r="K32" s="1032"/>
      <c r="L32" s="1032"/>
      <c r="M32" s="1032"/>
      <c r="N32" s="1032"/>
      <c r="O32" s="1032"/>
      <c r="P32" s="1033"/>
      <c r="Q32" s="1037">
        <v>317.58499999999998</v>
      </c>
      <c r="R32" s="1038"/>
      <c r="S32" s="1038"/>
      <c r="T32" s="1038"/>
      <c r="U32" s="1038"/>
      <c r="V32" s="1038">
        <v>316.00700000000001</v>
      </c>
      <c r="W32" s="1038"/>
      <c r="X32" s="1038"/>
      <c r="Y32" s="1038"/>
      <c r="Z32" s="1038"/>
      <c r="AA32" s="1038">
        <v>1.5780000000000001</v>
      </c>
      <c r="AB32" s="1038"/>
      <c r="AC32" s="1038"/>
      <c r="AD32" s="1038"/>
      <c r="AE32" s="1039"/>
      <c r="AF32" s="1013">
        <v>2</v>
      </c>
      <c r="AG32" s="1014"/>
      <c r="AH32" s="1014"/>
      <c r="AI32" s="1014"/>
      <c r="AJ32" s="1015"/>
      <c r="AK32" s="974">
        <v>30.530999999999999</v>
      </c>
      <c r="AL32" s="965"/>
      <c r="AM32" s="965"/>
      <c r="AN32" s="965"/>
      <c r="AO32" s="965"/>
      <c r="AP32" s="965">
        <v>235.21700000000001</v>
      </c>
      <c r="AQ32" s="965"/>
      <c r="AR32" s="965"/>
      <c r="AS32" s="965"/>
      <c r="AT32" s="965"/>
      <c r="AU32" s="965" t="s">
        <v>538</v>
      </c>
      <c r="AV32" s="965"/>
      <c r="AW32" s="965"/>
      <c r="AX32" s="965"/>
      <c r="AY32" s="965"/>
      <c r="AZ32" s="1036"/>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382</v>
      </c>
      <c r="C33" s="1032"/>
      <c r="D33" s="1032"/>
      <c r="E33" s="1032"/>
      <c r="F33" s="1032"/>
      <c r="G33" s="1032"/>
      <c r="H33" s="1032"/>
      <c r="I33" s="1032"/>
      <c r="J33" s="1032"/>
      <c r="K33" s="1032"/>
      <c r="L33" s="1032"/>
      <c r="M33" s="1032"/>
      <c r="N33" s="1032"/>
      <c r="O33" s="1032"/>
      <c r="P33" s="1033"/>
      <c r="Q33" s="1037">
        <v>627.49099999999999</v>
      </c>
      <c r="R33" s="1038"/>
      <c r="S33" s="1038"/>
      <c r="T33" s="1038"/>
      <c r="U33" s="1038"/>
      <c r="V33" s="1038">
        <v>545.47299999999996</v>
      </c>
      <c r="W33" s="1038"/>
      <c r="X33" s="1038"/>
      <c r="Y33" s="1038"/>
      <c r="Z33" s="1038"/>
      <c r="AA33" s="1038">
        <v>82.018000000000001</v>
      </c>
      <c r="AB33" s="1038"/>
      <c r="AC33" s="1038"/>
      <c r="AD33" s="1038"/>
      <c r="AE33" s="1039"/>
      <c r="AF33" s="1013">
        <v>1273</v>
      </c>
      <c r="AG33" s="1014"/>
      <c r="AH33" s="1014"/>
      <c r="AI33" s="1014"/>
      <c r="AJ33" s="1015"/>
      <c r="AK33" s="974">
        <v>6.0000000000000001E-3</v>
      </c>
      <c r="AL33" s="965"/>
      <c r="AM33" s="965"/>
      <c r="AN33" s="965"/>
      <c r="AO33" s="965"/>
      <c r="AP33" s="965">
        <v>3596.5160000000001</v>
      </c>
      <c r="AQ33" s="965"/>
      <c r="AR33" s="965"/>
      <c r="AS33" s="965"/>
      <c r="AT33" s="965"/>
      <c r="AU33" s="965" t="s">
        <v>538</v>
      </c>
      <c r="AV33" s="965"/>
      <c r="AW33" s="965"/>
      <c r="AX33" s="965"/>
      <c r="AY33" s="965"/>
      <c r="AZ33" s="1036"/>
      <c r="BA33" s="1036"/>
      <c r="BB33" s="1036"/>
      <c r="BC33" s="1036"/>
      <c r="BD33" s="1036"/>
      <c r="BE33" s="1026" t="s">
        <v>383</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384</v>
      </c>
      <c r="C34" s="1032"/>
      <c r="D34" s="1032"/>
      <c r="E34" s="1032"/>
      <c r="F34" s="1032"/>
      <c r="G34" s="1032"/>
      <c r="H34" s="1032"/>
      <c r="I34" s="1032"/>
      <c r="J34" s="1032"/>
      <c r="K34" s="1032"/>
      <c r="L34" s="1032"/>
      <c r="M34" s="1032"/>
      <c r="N34" s="1032"/>
      <c r="O34" s="1032"/>
      <c r="P34" s="1033"/>
      <c r="Q34" s="1037">
        <v>3962.4450000000002</v>
      </c>
      <c r="R34" s="1038"/>
      <c r="S34" s="1038"/>
      <c r="T34" s="1038"/>
      <c r="U34" s="1038"/>
      <c r="V34" s="1038">
        <v>3884.3629999999998</v>
      </c>
      <c r="W34" s="1038"/>
      <c r="X34" s="1038"/>
      <c r="Y34" s="1038"/>
      <c r="Z34" s="1038"/>
      <c r="AA34" s="1038">
        <v>78.081999999999994</v>
      </c>
      <c r="AB34" s="1038"/>
      <c r="AC34" s="1038"/>
      <c r="AD34" s="1038"/>
      <c r="AE34" s="1039"/>
      <c r="AF34" s="1013">
        <v>27</v>
      </c>
      <c r="AG34" s="1014"/>
      <c r="AH34" s="1014"/>
      <c r="AI34" s="1014"/>
      <c r="AJ34" s="1015"/>
      <c r="AK34" s="974">
        <v>464.84500000000003</v>
      </c>
      <c r="AL34" s="965"/>
      <c r="AM34" s="965"/>
      <c r="AN34" s="965"/>
      <c r="AO34" s="965"/>
      <c r="AP34" s="965">
        <v>2825.7570000000001</v>
      </c>
      <c r="AQ34" s="965"/>
      <c r="AR34" s="965"/>
      <c r="AS34" s="965"/>
      <c r="AT34" s="965"/>
      <c r="AU34" s="965">
        <v>178.02199999999999</v>
      </c>
      <c r="AV34" s="965"/>
      <c r="AW34" s="965"/>
      <c r="AX34" s="965"/>
      <c r="AY34" s="965"/>
      <c r="AZ34" s="1036"/>
      <c r="BA34" s="1036"/>
      <c r="BB34" s="1036"/>
      <c r="BC34" s="1036"/>
      <c r="BD34" s="1036"/>
      <c r="BE34" s="1026" t="s">
        <v>385</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386</v>
      </c>
      <c r="C35" s="1032"/>
      <c r="D35" s="1032"/>
      <c r="E35" s="1032"/>
      <c r="F35" s="1032"/>
      <c r="G35" s="1032"/>
      <c r="H35" s="1032"/>
      <c r="I35" s="1032"/>
      <c r="J35" s="1032"/>
      <c r="K35" s="1032"/>
      <c r="L35" s="1032"/>
      <c r="M35" s="1032"/>
      <c r="N35" s="1032"/>
      <c r="O35" s="1032"/>
      <c r="P35" s="1033"/>
      <c r="Q35" s="1037">
        <v>485.89100000000002</v>
      </c>
      <c r="R35" s="1038"/>
      <c r="S35" s="1038"/>
      <c r="T35" s="1038"/>
      <c r="U35" s="1038"/>
      <c r="V35" s="1038">
        <v>481.52300000000002</v>
      </c>
      <c r="W35" s="1038"/>
      <c r="X35" s="1038"/>
      <c r="Y35" s="1038"/>
      <c r="Z35" s="1038"/>
      <c r="AA35" s="1038">
        <v>4.3680000000000003</v>
      </c>
      <c r="AB35" s="1038"/>
      <c r="AC35" s="1038"/>
      <c r="AD35" s="1038"/>
      <c r="AE35" s="1039"/>
      <c r="AF35" s="1013">
        <v>4</v>
      </c>
      <c r="AG35" s="1014"/>
      <c r="AH35" s="1014"/>
      <c r="AI35" s="1014"/>
      <c r="AJ35" s="1015"/>
      <c r="AK35" s="974">
        <v>247.7</v>
      </c>
      <c r="AL35" s="965"/>
      <c r="AM35" s="965"/>
      <c r="AN35" s="965"/>
      <c r="AO35" s="965"/>
      <c r="AP35" s="965">
        <v>1429.576</v>
      </c>
      <c r="AQ35" s="965"/>
      <c r="AR35" s="965"/>
      <c r="AS35" s="965"/>
      <c r="AT35" s="965"/>
      <c r="AU35" s="965">
        <v>1399.5540000000001</v>
      </c>
      <c r="AV35" s="965"/>
      <c r="AW35" s="965"/>
      <c r="AX35" s="965"/>
      <c r="AY35" s="965"/>
      <c r="AZ35" s="1036"/>
      <c r="BA35" s="1036"/>
      <c r="BB35" s="1036"/>
      <c r="BC35" s="1036"/>
      <c r="BD35" s="1036"/>
      <c r="BE35" s="1026" t="s">
        <v>385</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387</v>
      </c>
      <c r="C36" s="1032"/>
      <c r="D36" s="1032"/>
      <c r="E36" s="1032"/>
      <c r="F36" s="1032"/>
      <c r="G36" s="1032"/>
      <c r="H36" s="1032"/>
      <c r="I36" s="1032"/>
      <c r="J36" s="1032"/>
      <c r="K36" s="1032"/>
      <c r="L36" s="1032"/>
      <c r="M36" s="1032"/>
      <c r="N36" s="1032"/>
      <c r="O36" s="1032"/>
      <c r="P36" s="1033"/>
      <c r="Q36" s="1037">
        <v>132.98099999999999</v>
      </c>
      <c r="R36" s="1038"/>
      <c r="S36" s="1038"/>
      <c r="T36" s="1038"/>
      <c r="U36" s="1038"/>
      <c r="V36" s="1038">
        <v>114.50700000000001</v>
      </c>
      <c r="W36" s="1038"/>
      <c r="X36" s="1038"/>
      <c r="Y36" s="1038"/>
      <c r="Z36" s="1038"/>
      <c r="AA36" s="1038">
        <v>18.474</v>
      </c>
      <c r="AB36" s="1038"/>
      <c r="AC36" s="1038"/>
      <c r="AD36" s="1038"/>
      <c r="AE36" s="1039"/>
      <c r="AF36" s="1013">
        <v>14</v>
      </c>
      <c r="AG36" s="1014"/>
      <c r="AH36" s="1014"/>
      <c r="AI36" s="1014"/>
      <c r="AJ36" s="1015"/>
      <c r="AK36" s="974">
        <v>41.359000000000002</v>
      </c>
      <c r="AL36" s="965"/>
      <c r="AM36" s="965"/>
      <c r="AN36" s="965"/>
      <c r="AO36" s="965"/>
      <c r="AP36" s="965">
        <v>1062.788</v>
      </c>
      <c r="AQ36" s="965"/>
      <c r="AR36" s="965"/>
      <c r="AS36" s="965"/>
      <c r="AT36" s="965"/>
      <c r="AU36" s="965">
        <v>718.44399999999996</v>
      </c>
      <c r="AV36" s="965"/>
      <c r="AW36" s="965"/>
      <c r="AX36" s="965"/>
      <c r="AY36" s="965"/>
      <c r="AZ36" s="1036"/>
      <c r="BA36" s="1036"/>
      <c r="BB36" s="1036"/>
      <c r="BC36" s="1036"/>
      <c r="BD36" s="1036"/>
      <c r="BE36" s="1026" t="s">
        <v>385</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388</v>
      </c>
      <c r="C37" s="1032"/>
      <c r="D37" s="1032"/>
      <c r="E37" s="1032"/>
      <c r="F37" s="1032"/>
      <c r="G37" s="1032"/>
      <c r="H37" s="1032"/>
      <c r="I37" s="1032"/>
      <c r="J37" s="1032"/>
      <c r="K37" s="1032"/>
      <c r="L37" s="1032"/>
      <c r="M37" s="1032"/>
      <c r="N37" s="1032"/>
      <c r="O37" s="1032"/>
      <c r="P37" s="1033"/>
      <c r="Q37" s="1037">
        <v>2339.5349999999999</v>
      </c>
      <c r="R37" s="1038"/>
      <c r="S37" s="1038"/>
      <c r="T37" s="1038"/>
      <c r="U37" s="1038"/>
      <c r="V37" s="1038">
        <v>1503.4559999999999</v>
      </c>
      <c r="W37" s="1038"/>
      <c r="X37" s="1038"/>
      <c r="Y37" s="1038"/>
      <c r="Z37" s="1038"/>
      <c r="AA37" s="1038">
        <v>837</v>
      </c>
      <c r="AB37" s="1038"/>
      <c r="AC37" s="1038"/>
      <c r="AD37" s="1038"/>
      <c r="AE37" s="1039"/>
      <c r="AF37" s="1013">
        <v>69</v>
      </c>
      <c r="AG37" s="1014"/>
      <c r="AH37" s="1014"/>
      <c r="AI37" s="1014"/>
      <c r="AJ37" s="1015"/>
      <c r="AK37" s="974">
        <v>1290.807</v>
      </c>
      <c r="AL37" s="965"/>
      <c r="AM37" s="965"/>
      <c r="AN37" s="965"/>
      <c r="AO37" s="965"/>
      <c r="AP37" s="965">
        <v>8386.8580000000002</v>
      </c>
      <c r="AQ37" s="965"/>
      <c r="AR37" s="965"/>
      <c r="AS37" s="965"/>
      <c r="AT37" s="965"/>
      <c r="AU37" s="965">
        <v>2960.56</v>
      </c>
      <c r="AV37" s="965"/>
      <c r="AW37" s="965"/>
      <c r="AX37" s="965"/>
      <c r="AY37" s="965"/>
      <c r="AZ37" s="1036"/>
      <c r="BA37" s="1036"/>
      <c r="BB37" s="1036"/>
      <c r="BC37" s="1036"/>
      <c r="BD37" s="1036"/>
      <c r="BE37" s="1026" t="s">
        <v>385</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389</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1553</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221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393</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539</v>
      </c>
      <c r="C68" s="980"/>
      <c r="D68" s="980"/>
      <c r="E68" s="980"/>
      <c r="F68" s="980"/>
      <c r="G68" s="980"/>
      <c r="H68" s="980"/>
      <c r="I68" s="980"/>
      <c r="J68" s="980"/>
      <c r="K68" s="980"/>
      <c r="L68" s="980"/>
      <c r="M68" s="980"/>
      <c r="N68" s="980"/>
      <c r="O68" s="980"/>
      <c r="P68" s="981"/>
      <c r="Q68" s="982">
        <v>271.90899999999999</v>
      </c>
      <c r="R68" s="976"/>
      <c r="S68" s="976"/>
      <c r="T68" s="976"/>
      <c r="U68" s="976"/>
      <c r="V68" s="976">
        <v>247.97</v>
      </c>
      <c r="W68" s="976"/>
      <c r="X68" s="976"/>
      <c r="Y68" s="976"/>
      <c r="Z68" s="976"/>
      <c r="AA68" s="976">
        <v>23.937999999999999</v>
      </c>
      <c r="AB68" s="976"/>
      <c r="AC68" s="976"/>
      <c r="AD68" s="976"/>
      <c r="AE68" s="976"/>
      <c r="AF68" s="976">
        <v>23.937999999999999</v>
      </c>
      <c r="AG68" s="976"/>
      <c r="AH68" s="976"/>
      <c r="AI68" s="976"/>
      <c r="AJ68" s="976"/>
      <c r="AK68" s="976" t="s">
        <v>546</v>
      </c>
      <c r="AL68" s="976"/>
      <c r="AM68" s="976"/>
      <c r="AN68" s="976"/>
      <c r="AO68" s="976"/>
      <c r="AP68" s="976">
        <v>28.132000000000001</v>
      </c>
      <c r="AQ68" s="976"/>
      <c r="AR68" s="976"/>
      <c r="AS68" s="976"/>
      <c r="AT68" s="976"/>
      <c r="AU68" s="976">
        <v>17.396999999999998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540</v>
      </c>
      <c r="C69" s="969"/>
      <c r="D69" s="969"/>
      <c r="E69" s="969"/>
      <c r="F69" s="969"/>
      <c r="G69" s="969"/>
      <c r="H69" s="969"/>
      <c r="I69" s="969"/>
      <c r="J69" s="969"/>
      <c r="K69" s="969"/>
      <c r="L69" s="969"/>
      <c r="M69" s="969"/>
      <c r="N69" s="969"/>
      <c r="O69" s="969"/>
      <c r="P69" s="970"/>
      <c r="Q69" s="971">
        <v>863.06100000000004</v>
      </c>
      <c r="R69" s="965"/>
      <c r="S69" s="965"/>
      <c r="T69" s="965"/>
      <c r="U69" s="965"/>
      <c r="V69" s="965">
        <v>838.36199999999997</v>
      </c>
      <c r="W69" s="965"/>
      <c r="X69" s="965"/>
      <c r="Y69" s="965"/>
      <c r="Z69" s="965"/>
      <c r="AA69" s="965">
        <v>24.699000000000002</v>
      </c>
      <c r="AB69" s="965"/>
      <c r="AC69" s="965"/>
      <c r="AD69" s="965"/>
      <c r="AE69" s="965"/>
      <c r="AF69" s="965">
        <v>24.699000000000002</v>
      </c>
      <c r="AG69" s="965"/>
      <c r="AH69" s="965"/>
      <c r="AI69" s="965"/>
      <c r="AJ69" s="965"/>
      <c r="AK69" s="965" t="s">
        <v>547</v>
      </c>
      <c r="AL69" s="965"/>
      <c r="AM69" s="965"/>
      <c r="AN69" s="965"/>
      <c r="AO69" s="965"/>
      <c r="AP69" s="965">
        <v>81.367999999999995</v>
      </c>
      <c r="AQ69" s="965"/>
      <c r="AR69" s="965"/>
      <c r="AS69" s="965"/>
      <c r="AT69" s="965"/>
      <c r="AU69" s="965">
        <v>81.367999999999995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541</v>
      </c>
      <c r="C70" s="969"/>
      <c r="D70" s="969"/>
      <c r="E70" s="969"/>
      <c r="F70" s="969"/>
      <c r="G70" s="969"/>
      <c r="H70" s="969"/>
      <c r="I70" s="969"/>
      <c r="J70" s="969"/>
      <c r="K70" s="969"/>
      <c r="L70" s="969"/>
      <c r="M70" s="969"/>
      <c r="N70" s="969"/>
      <c r="O70" s="969"/>
      <c r="P70" s="970"/>
      <c r="Q70" s="971">
        <v>271.20999999999998</v>
      </c>
      <c r="R70" s="965"/>
      <c r="S70" s="965"/>
      <c r="T70" s="965"/>
      <c r="U70" s="965"/>
      <c r="V70" s="965">
        <v>234.55500000000001</v>
      </c>
      <c r="W70" s="965"/>
      <c r="X70" s="965"/>
      <c r="Y70" s="965"/>
      <c r="Z70" s="965"/>
      <c r="AA70" s="965">
        <v>36.655000000000001</v>
      </c>
      <c r="AB70" s="965"/>
      <c r="AC70" s="965"/>
      <c r="AD70" s="965"/>
      <c r="AE70" s="965"/>
      <c r="AF70" s="965">
        <v>36.655000000000001</v>
      </c>
      <c r="AG70" s="965"/>
      <c r="AH70" s="965"/>
      <c r="AI70" s="965"/>
      <c r="AJ70" s="965"/>
      <c r="AK70" s="965" t="s">
        <v>546</v>
      </c>
      <c r="AL70" s="965"/>
      <c r="AM70" s="965"/>
      <c r="AN70" s="965"/>
      <c r="AO70" s="965"/>
      <c r="AP70" s="965">
        <v>31.367999999999999</v>
      </c>
      <c r="AQ70" s="965"/>
      <c r="AR70" s="965"/>
      <c r="AS70" s="965"/>
      <c r="AT70" s="965"/>
      <c r="AU70" s="965">
        <v>27.327999999999999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542</v>
      </c>
      <c r="C71" s="969"/>
      <c r="D71" s="969"/>
      <c r="E71" s="969"/>
      <c r="F71" s="969"/>
      <c r="G71" s="969"/>
      <c r="H71" s="969"/>
      <c r="I71" s="969"/>
      <c r="J71" s="969"/>
      <c r="K71" s="969"/>
      <c r="L71" s="969"/>
      <c r="M71" s="969"/>
      <c r="N71" s="969"/>
      <c r="O71" s="969"/>
      <c r="P71" s="970"/>
      <c r="Q71" s="971">
        <v>2.8420000000000001</v>
      </c>
      <c r="R71" s="965"/>
      <c r="S71" s="965"/>
      <c r="T71" s="965"/>
      <c r="U71" s="965"/>
      <c r="V71" s="965">
        <v>1.833</v>
      </c>
      <c r="W71" s="965"/>
      <c r="X71" s="965"/>
      <c r="Y71" s="965"/>
      <c r="Z71" s="965"/>
      <c r="AA71" s="965">
        <v>1.0089999999999999</v>
      </c>
      <c r="AB71" s="965"/>
      <c r="AC71" s="965"/>
      <c r="AD71" s="965"/>
      <c r="AE71" s="965"/>
      <c r="AF71" s="965">
        <v>1.0089999999999999</v>
      </c>
      <c r="AG71" s="965"/>
      <c r="AH71" s="965"/>
      <c r="AI71" s="965"/>
      <c r="AJ71" s="965"/>
      <c r="AK71" s="965" t="s">
        <v>546</v>
      </c>
      <c r="AL71" s="965"/>
      <c r="AM71" s="965"/>
      <c r="AN71" s="965"/>
      <c r="AO71" s="965"/>
      <c r="AP71" s="965" t="s">
        <v>536</v>
      </c>
      <c r="AQ71" s="965"/>
      <c r="AR71" s="965"/>
      <c r="AS71" s="965"/>
      <c r="AT71" s="965"/>
      <c r="AU71" s="965" t="s">
        <v>536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543</v>
      </c>
      <c r="C72" s="969"/>
      <c r="D72" s="969"/>
      <c r="E72" s="969"/>
      <c r="F72" s="969"/>
      <c r="G72" s="969"/>
      <c r="H72" s="969"/>
      <c r="I72" s="969"/>
      <c r="J72" s="969"/>
      <c r="K72" s="969"/>
      <c r="L72" s="969"/>
      <c r="M72" s="969"/>
      <c r="N72" s="969"/>
      <c r="O72" s="969"/>
      <c r="P72" s="970"/>
      <c r="Q72" s="971">
        <v>13935.034</v>
      </c>
      <c r="R72" s="965"/>
      <c r="S72" s="965"/>
      <c r="T72" s="965"/>
      <c r="U72" s="965"/>
      <c r="V72" s="965">
        <v>13840.659</v>
      </c>
      <c r="W72" s="965"/>
      <c r="X72" s="965"/>
      <c r="Y72" s="965"/>
      <c r="Z72" s="965"/>
      <c r="AA72" s="965">
        <v>92.385000000000005</v>
      </c>
      <c r="AB72" s="965"/>
      <c r="AC72" s="965"/>
      <c r="AD72" s="965"/>
      <c r="AE72" s="965"/>
      <c r="AF72" s="965">
        <v>92.385000000000005</v>
      </c>
      <c r="AG72" s="965"/>
      <c r="AH72" s="965"/>
      <c r="AI72" s="965"/>
      <c r="AJ72" s="965"/>
      <c r="AK72" s="965">
        <v>700.44500000000005</v>
      </c>
      <c r="AL72" s="965"/>
      <c r="AM72" s="965"/>
      <c r="AN72" s="965"/>
      <c r="AO72" s="965"/>
      <c r="AP72" s="965" t="s">
        <v>536</v>
      </c>
      <c r="AQ72" s="965"/>
      <c r="AR72" s="965"/>
      <c r="AS72" s="965"/>
      <c r="AT72" s="965"/>
      <c r="AU72" s="965" t="s">
        <v>536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544</v>
      </c>
      <c r="C73" s="969"/>
      <c r="D73" s="969"/>
      <c r="E73" s="969"/>
      <c r="F73" s="969"/>
      <c r="G73" s="969"/>
      <c r="H73" s="969"/>
      <c r="I73" s="969"/>
      <c r="J73" s="969"/>
      <c r="K73" s="969"/>
      <c r="L73" s="969"/>
      <c r="M73" s="969"/>
      <c r="N73" s="969"/>
      <c r="O73" s="969"/>
      <c r="P73" s="970"/>
      <c r="Q73" s="971">
        <v>152423.93700000001</v>
      </c>
      <c r="R73" s="965"/>
      <c r="S73" s="965"/>
      <c r="T73" s="965"/>
      <c r="U73" s="965"/>
      <c r="V73" s="965">
        <v>147658.27299999999</v>
      </c>
      <c r="W73" s="965"/>
      <c r="X73" s="965"/>
      <c r="Y73" s="965"/>
      <c r="Z73" s="965"/>
      <c r="AA73" s="965">
        <v>4765.6639999999998</v>
      </c>
      <c r="AB73" s="965"/>
      <c r="AC73" s="965"/>
      <c r="AD73" s="965"/>
      <c r="AE73" s="965"/>
      <c r="AF73" s="965">
        <v>4765.6639999999998</v>
      </c>
      <c r="AG73" s="965"/>
      <c r="AH73" s="965"/>
      <c r="AI73" s="965"/>
      <c r="AJ73" s="965"/>
      <c r="AK73" s="965" t="s">
        <v>547</v>
      </c>
      <c r="AL73" s="965"/>
      <c r="AM73" s="965"/>
      <c r="AN73" s="965"/>
      <c r="AO73" s="965"/>
      <c r="AP73" s="965" t="s">
        <v>538</v>
      </c>
      <c r="AQ73" s="965"/>
      <c r="AR73" s="965"/>
      <c r="AS73" s="965"/>
      <c r="AT73" s="965"/>
      <c r="AU73" s="965" t="s">
        <v>538</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545</v>
      </c>
      <c r="C74" s="969"/>
      <c r="D74" s="969"/>
      <c r="E74" s="969"/>
      <c r="F74" s="969"/>
      <c r="G74" s="969"/>
      <c r="H74" s="969"/>
      <c r="I74" s="969"/>
      <c r="J74" s="969"/>
      <c r="K74" s="969"/>
      <c r="L74" s="969"/>
      <c r="M74" s="969"/>
      <c r="N74" s="969"/>
      <c r="O74" s="969"/>
      <c r="P74" s="970"/>
      <c r="Q74" s="971">
        <v>1160.153</v>
      </c>
      <c r="R74" s="965"/>
      <c r="S74" s="965"/>
      <c r="T74" s="965"/>
      <c r="U74" s="965"/>
      <c r="V74" s="965">
        <v>1147.0409999999999</v>
      </c>
      <c r="W74" s="965"/>
      <c r="X74" s="965"/>
      <c r="Y74" s="965"/>
      <c r="Z74" s="965"/>
      <c r="AA74" s="965">
        <v>13.112</v>
      </c>
      <c r="AB74" s="965"/>
      <c r="AC74" s="965"/>
      <c r="AD74" s="965"/>
      <c r="AE74" s="965"/>
      <c r="AF74" s="965">
        <v>13.112</v>
      </c>
      <c r="AG74" s="965"/>
      <c r="AH74" s="965"/>
      <c r="AI74" s="965"/>
      <c r="AJ74" s="965"/>
      <c r="AK74" s="965" t="s">
        <v>546</v>
      </c>
      <c r="AL74" s="965"/>
      <c r="AM74" s="965"/>
      <c r="AN74" s="965"/>
      <c r="AO74" s="965"/>
      <c r="AP74" s="965">
        <v>5213.7340000000004</v>
      </c>
      <c r="AQ74" s="965"/>
      <c r="AR74" s="965"/>
      <c r="AS74" s="965"/>
      <c r="AT74" s="965"/>
      <c r="AU74" s="965">
        <v>1366.1110000000001</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287</v>
      </c>
      <c r="AG109" s="886"/>
      <c r="AH109" s="886"/>
      <c r="AI109" s="886"/>
      <c r="AJ109" s="887"/>
      <c r="AK109" s="888" t="s">
        <v>286</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287</v>
      </c>
      <c r="BW109" s="886"/>
      <c r="BX109" s="886"/>
      <c r="BY109" s="886"/>
      <c r="BZ109" s="887"/>
      <c r="CA109" s="888" t="s">
        <v>286</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287</v>
      </c>
      <c r="DM109" s="886"/>
      <c r="DN109" s="886"/>
      <c r="DO109" s="886"/>
      <c r="DP109" s="887"/>
      <c r="DQ109" s="888" t="s">
        <v>286</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2308706</v>
      </c>
      <c r="AB110" s="871"/>
      <c r="AC110" s="871"/>
      <c r="AD110" s="871"/>
      <c r="AE110" s="872"/>
      <c r="AF110" s="873">
        <v>2146857</v>
      </c>
      <c r="AG110" s="871"/>
      <c r="AH110" s="871"/>
      <c r="AI110" s="871"/>
      <c r="AJ110" s="872"/>
      <c r="AK110" s="873">
        <v>2145345</v>
      </c>
      <c r="AL110" s="871"/>
      <c r="AM110" s="871"/>
      <c r="AN110" s="871"/>
      <c r="AO110" s="872"/>
      <c r="AP110" s="874">
        <v>23</v>
      </c>
      <c r="AQ110" s="875"/>
      <c r="AR110" s="875"/>
      <c r="AS110" s="875"/>
      <c r="AT110" s="876"/>
      <c r="AU110" s="918" t="s">
        <v>61</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21896218</v>
      </c>
      <c r="BR110" s="798"/>
      <c r="BS110" s="798"/>
      <c r="BT110" s="798"/>
      <c r="BU110" s="798"/>
      <c r="BV110" s="798">
        <v>21219896</v>
      </c>
      <c r="BW110" s="798"/>
      <c r="BX110" s="798"/>
      <c r="BY110" s="798"/>
      <c r="BZ110" s="798"/>
      <c r="CA110" s="798">
        <v>21053410</v>
      </c>
      <c r="CB110" s="798"/>
      <c r="CC110" s="798"/>
      <c r="CD110" s="798"/>
      <c r="CE110" s="798"/>
      <c r="CF110" s="859">
        <v>226.2</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221</v>
      </c>
      <c r="DH110" s="798"/>
      <c r="DI110" s="798"/>
      <c r="DJ110" s="798"/>
      <c r="DK110" s="798"/>
      <c r="DL110" s="798" t="s">
        <v>221</v>
      </c>
      <c r="DM110" s="798"/>
      <c r="DN110" s="798"/>
      <c r="DO110" s="798"/>
      <c r="DP110" s="798"/>
      <c r="DQ110" s="798" t="s">
        <v>221</v>
      </c>
      <c r="DR110" s="798"/>
      <c r="DS110" s="798"/>
      <c r="DT110" s="798"/>
      <c r="DU110" s="798"/>
      <c r="DV110" s="799" t="s">
        <v>221</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221</v>
      </c>
      <c r="AB111" s="907"/>
      <c r="AC111" s="907"/>
      <c r="AD111" s="907"/>
      <c r="AE111" s="908"/>
      <c r="AF111" s="909" t="s">
        <v>221</v>
      </c>
      <c r="AG111" s="907"/>
      <c r="AH111" s="907"/>
      <c r="AI111" s="907"/>
      <c r="AJ111" s="908"/>
      <c r="AK111" s="909" t="s">
        <v>221</v>
      </c>
      <c r="AL111" s="907"/>
      <c r="AM111" s="907"/>
      <c r="AN111" s="907"/>
      <c r="AO111" s="908"/>
      <c r="AP111" s="910" t="s">
        <v>221</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v>32531</v>
      </c>
      <c r="BR111" s="769"/>
      <c r="BS111" s="769"/>
      <c r="BT111" s="769"/>
      <c r="BU111" s="769"/>
      <c r="BV111" s="769">
        <v>9947</v>
      </c>
      <c r="BW111" s="769"/>
      <c r="BX111" s="769"/>
      <c r="BY111" s="769"/>
      <c r="BZ111" s="769"/>
      <c r="CA111" s="769">
        <v>6514</v>
      </c>
      <c r="CB111" s="769"/>
      <c r="CC111" s="769"/>
      <c r="CD111" s="769"/>
      <c r="CE111" s="769"/>
      <c r="CF111" s="846">
        <v>0.1</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221</v>
      </c>
      <c r="DH111" s="769"/>
      <c r="DI111" s="769"/>
      <c r="DJ111" s="769"/>
      <c r="DK111" s="769"/>
      <c r="DL111" s="769" t="s">
        <v>221</v>
      </c>
      <c r="DM111" s="769"/>
      <c r="DN111" s="769"/>
      <c r="DO111" s="769"/>
      <c r="DP111" s="769"/>
      <c r="DQ111" s="769" t="s">
        <v>221</v>
      </c>
      <c r="DR111" s="769"/>
      <c r="DS111" s="769"/>
      <c r="DT111" s="769"/>
      <c r="DU111" s="769"/>
      <c r="DV111" s="821" t="s">
        <v>221</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221</v>
      </c>
      <c r="AB112" s="782"/>
      <c r="AC112" s="782"/>
      <c r="AD112" s="782"/>
      <c r="AE112" s="783"/>
      <c r="AF112" s="784" t="s">
        <v>221</v>
      </c>
      <c r="AG112" s="782"/>
      <c r="AH112" s="782"/>
      <c r="AI112" s="782"/>
      <c r="AJ112" s="783"/>
      <c r="AK112" s="784" t="s">
        <v>221</v>
      </c>
      <c r="AL112" s="782"/>
      <c r="AM112" s="782"/>
      <c r="AN112" s="782"/>
      <c r="AO112" s="783"/>
      <c r="AP112" s="752" t="s">
        <v>221</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7612024</v>
      </c>
      <c r="BR112" s="769"/>
      <c r="BS112" s="769"/>
      <c r="BT112" s="769"/>
      <c r="BU112" s="769"/>
      <c r="BV112" s="769">
        <v>6606815</v>
      </c>
      <c r="BW112" s="769"/>
      <c r="BX112" s="769"/>
      <c r="BY112" s="769"/>
      <c r="BZ112" s="769"/>
      <c r="CA112" s="769">
        <v>5491797</v>
      </c>
      <c r="CB112" s="769"/>
      <c r="CC112" s="769"/>
      <c r="CD112" s="769"/>
      <c r="CE112" s="769"/>
      <c r="CF112" s="846">
        <v>59</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221</v>
      </c>
      <c r="DH112" s="769"/>
      <c r="DI112" s="769"/>
      <c r="DJ112" s="769"/>
      <c r="DK112" s="769"/>
      <c r="DL112" s="769" t="s">
        <v>221</v>
      </c>
      <c r="DM112" s="769"/>
      <c r="DN112" s="769"/>
      <c r="DO112" s="769"/>
      <c r="DP112" s="769"/>
      <c r="DQ112" s="769" t="s">
        <v>221</v>
      </c>
      <c r="DR112" s="769"/>
      <c r="DS112" s="769"/>
      <c r="DT112" s="769"/>
      <c r="DU112" s="769"/>
      <c r="DV112" s="821" t="s">
        <v>221</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618061</v>
      </c>
      <c r="AB113" s="907"/>
      <c r="AC113" s="907"/>
      <c r="AD113" s="907"/>
      <c r="AE113" s="908"/>
      <c r="AF113" s="909">
        <v>561546</v>
      </c>
      <c r="AG113" s="907"/>
      <c r="AH113" s="907"/>
      <c r="AI113" s="907"/>
      <c r="AJ113" s="908"/>
      <c r="AK113" s="909">
        <v>826957</v>
      </c>
      <c r="AL113" s="907"/>
      <c r="AM113" s="907"/>
      <c r="AN113" s="907"/>
      <c r="AO113" s="908"/>
      <c r="AP113" s="910">
        <v>8.9</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1601362</v>
      </c>
      <c r="BR113" s="769"/>
      <c r="BS113" s="769"/>
      <c r="BT113" s="769"/>
      <c r="BU113" s="769"/>
      <c r="BV113" s="769">
        <v>1553631</v>
      </c>
      <c r="BW113" s="769"/>
      <c r="BX113" s="769"/>
      <c r="BY113" s="769"/>
      <c r="BZ113" s="769"/>
      <c r="CA113" s="769">
        <v>1492204</v>
      </c>
      <c r="CB113" s="769"/>
      <c r="CC113" s="769"/>
      <c r="CD113" s="769"/>
      <c r="CE113" s="769"/>
      <c r="CF113" s="846">
        <v>16</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221</v>
      </c>
      <c r="DH113" s="782"/>
      <c r="DI113" s="782"/>
      <c r="DJ113" s="782"/>
      <c r="DK113" s="783"/>
      <c r="DL113" s="784" t="s">
        <v>221</v>
      </c>
      <c r="DM113" s="782"/>
      <c r="DN113" s="782"/>
      <c r="DO113" s="782"/>
      <c r="DP113" s="783"/>
      <c r="DQ113" s="784" t="s">
        <v>221</v>
      </c>
      <c r="DR113" s="782"/>
      <c r="DS113" s="782"/>
      <c r="DT113" s="782"/>
      <c r="DU113" s="783"/>
      <c r="DV113" s="752" t="s">
        <v>221</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75185</v>
      </c>
      <c r="AB114" s="782"/>
      <c r="AC114" s="782"/>
      <c r="AD114" s="782"/>
      <c r="AE114" s="783"/>
      <c r="AF114" s="784">
        <v>56342</v>
      </c>
      <c r="AG114" s="782"/>
      <c r="AH114" s="782"/>
      <c r="AI114" s="782"/>
      <c r="AJ114" s="783"/>
      <c r="AK114" s="784">
        <v>81124</v>
      </c>
      <c r="AL114" s="782"/>
      <c r="AM114" s="782"/>
      <c r="AN114" s="782"/>
      <c r="AO114" s="783"/>
      <c r="AP114" s="752">
        <v>0.9</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4923577</v>
      </c>
      <c r="BR114" s="769"/>
      <c r="BS114" s="769"/>
      <c r="BT114" s="769"/>
      <c r="BU114" s="769"/>
      <c r="BV114" s="769">
        <v>4784073</v>
      </c>
      <c r="BW114" s="769"/>
      <c r="BX114" s="769"/>
      <c r="BY114" s="769"/>
      <c r="BZ114" s="769"/>
      <c r="CA114" s="769">
        <v>4599765</v>
      </c>
      <c r="CB114" s="769"/>
      <c r="CC114" s="769"/>
      <c r="CD114" s="769"/>
      <c r="CE114" s="769"/>
      <c r="CF114" s="846">
        <v>49.4</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221</v>
      </c>
      <c r="DH114" s="782"/>
      <c r="DI114" s="782"/>
      <c r="DJ114" s="782"/>
      <c r="DK114" s="783"/>
      <c r="DL114" s="784" t="s">
        <v>221</v>
      </c>
      <c r="DM114" s="782"/>
      <c r="DN114" s="782"/>
      <c r="DO114" s="782"/>
      <c r="DP114" s="783"/>
      <c r="DQ114" s="784" t="s">
        <v>221</v>
      </c>
      <c r="DR114" s="782"/>
      <c r="DS114" s="782"/>
      <c r="DT114" s="782"/>
      <c r="DU114" s="783"/>
      <c r="DV114" s="752" t="s">
        <v>221</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73375</v>
      </c>
      <c r="AB115" s="907"/>
      <c r="AC115" s="907"/>
      <c r="AD115" s="907"/>
      <c r="AE115" s="908"/>
      <c r="AF115" s="909">
        <v>70384</v>
      </c>
      <c r="AG115" s="907"/>
      <c r="AH115" s="907"/>
      <c r="AI115" s="907"/>
      <c r="AJ115" s="908"/>
      <c r="AK115" s="909">
        <v>60535</v>
      </c>
      <c r="AL115" s="907"/>
      <c r="AM115" s="907"/>
      <c r="AN115" s="907"/>
      <c r="AO115" s="908"/>
      <c r="AP115" s="910">
        <v>0.7</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t="s">
        <v>221</v>
      </c>
      <c r="BR115" s="769"/>
      <c r="BS115" s="769"/>
      <c r="BT115" s="769"/>
      <c r="BU115" s="769"/>
      <c r="BV115" s="769" t="s">
        <v>221</v>
      </c>
      <c r="BW115" s="769"/>
      <c r="BX115" s="769"/>
      <c r="BY115" s="769"/>
      <c r="BZ115" s="769"/>
      <c r="CA115" s="769" t="s">
        <v>221</v>
      </c>
      <c r="CB115" s="769"/>
      <c r="CC115" s="769"/>
      <c r="CD115" s="769"/>
      <c r="CE115" s="769"/>
      <c r="CF115" s="846" t="s">
        <v>221</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221</v>
      </c>
      <c r="DH115" s="782"/>
      <c r="DI115" s="782"/>
      <c r="DJ115" s="782"/>
      <c r="DK115" s="783"/>
      <c r="DL115" s="784" t="s">
        <v>221</v>
      </c>
      <c r="DM115" s="782"/>
      <c r="DN115" s="782"/>
      <c r="DO115" s="782"/>
      <c r="DP115" s="783"/>
      <c r="DQ115" s="784" t="s">
        <v>221</v>
      </c>
      <c r="DR115" s="782"/>
      <c r="DS115" s="782"/>
      <c r="DT115" s="782"/>
      <c r="DU115" s="783"/>
      <c r="DV115" s="752" t="s">
        <v>221</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32</v>
      </c>
      <c r="AB116" s="782"/>
      <c r="AC116" s="782"/>
      <c r="AD116" s="782"/>
      <c r="AE116" s="783"/>
      <c r="AF116" s="784" t="s">
        <v>221</v>
      </c>
      <c r="AG116" s="782"/>
      <c r="AH116" s="782"/>
      <c r="AI116" s="782"/>
      <c r="AJ116" s="783"/>
      <c r="AK116" s="784" t="s">
        <v>221</v>
      </c>
      <c r="AL116" s="782"/>
      <c r="AM116" s="782"/>
      <c r="AN116" s="782"/>
      <c r="AO116" s="783"/>
      <c r="AP116" s="752" t="s">
        <v>221</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221</v>
      </c>
      <c r="BR116" s="769"/>
      <c r="BS116" s="769"/>
      <c r="BT116" s="769"/>
      <c r="BU116" s="769"/>
      <c r="BV116" s="769" t="s">
        <v>221</v>
      </c>
      <c r="BW116" s="769"/>
      <c r="BX116" s="769"/>
      <c r="BY116" s="769"/>
      <c r="BZ116" s="769"/>
      <c r="CA116" s="769" t="s">
        <v>221</v>
      </c>
      <c r="CB116" s="769"/>
      <c r="CC116" s="769"/>
      <c r="CD116" s="769"/>
      <c r="CE116" s="769"/>
      <c r="CF116" s="846" t="s">
        <v>221</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32531</v>
      </c>
      <c r="DH116" s="782"/>
      <c r="DI116" s="782"/>
      <c r="DJ116" s="782"/>
      <c r="DK116" s="783"/>
      <c r="DL116" s="784">
        <v>9947</v>
      </c>
      <c r="DM116" s="782"/>
      <c r="DN116" s="782"/>
      <c r="DO116" s="782"/>
      <c r="DP116" s="783"/>
      <c r="DQ116" s="784">
        <v>6514</v>
      </c>
      <c r="DR116" s="782"/>
      <c r="DS116" s="782"/>
      <c r="DT116" s="782"/>
      <c r="DU116" s="783"/>
      <c r="DV116" s="752">
        <v>0.1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3075359</v>
      </c>
      <c r="AB117" s="893"/>
      <c r="AC117" s="893"/>
      <c r="AD117" s="893"/>
      <c r="AE117" s="894"/>
      <c r="AF117" s="896">
        <v>2835129</v>
      </c>
      <c r="AG117" s="893"/>
      <c r="AH117" s="893"/>
      <c r="AI117" s="893"/>
      <c r="AJ117" s="894"/>
      <c r="AK117" s="896">
        <v>3113961</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221</v>
      </c>
      <c r="BR117" s="856"/>
      <c r="BS117" s="856"/>
      <c r="BT117" s="856"/>
      <c r="BU117" s="856"/>
      <c r="BV117" s="856" t="s">
        <v>221</v>
      </c>
      <c r="BW117" s="856"/>
      <c r="BX117" s="856"/>
      <c r="BY117" s="856"/>
      <c r="BZ117" s="856"/>
      <c r="CA117" s="856" t="s">
        <v>221</v>
      </c>
      <c r="CB117" s="856"/>
      <c r="CC117" s="856"/>
      <c r="CD117" s="856"/>
      <c r="CE117" s="856"/>
      <c r="CF117" s="846" t="s">
        <v>221</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221</v>
      </c>
      <c r="DH117" s="782"/>
      <c r="DI117" s="782"/>
      <c r="DJ117" s="782"/>
      <c r="DK117" s="783"/>
      <c r="DL117" s="784" t="s">
        <v>221</v>
      </c>
      <c r="DM117" s="782"/>
      <c r="DN117" s="782"/>
      <c r="DO117" s="782"/>
      <c r="DP117" s="783"/>
      <c r="DQ117" s="784" t="s">
        <v>221</v>
      </c>
      <c r="DR117" s="782"/>
      <c r="DS117" s="782"/>
      <c r="DT117" s="782"/>
      <c r="DU117" s="783"/>
      <c r="DV117" s="752" t="s">
        <v>221</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287</v>
      </c>
      <c r="AG118" s="886"/>
      <c r="AH118" s="886"/>
      <c r="AI118" s="886"/>
      <c r="AJ118" s="887"/>
      <c r="AK118" s="888" t="s">
        <v>286</v>
      </c>
      <c r="AL118" s="886"/>
      <c r="AM118" s="886"/>
      <c r="AN118" s="886"/>
      <c r="AO118" s="887"/>
      <c r="AP118" s="889" t="s">
        <v>404</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432</v>
      </c>
      <c r="BP118" s="836"/>
      <c r="BQ118" s="855">
        <v>36065712</v>
      </c>
      <c r="BR118" s="856"/>
      <c r="BS118" s="856"/>
      <c r="BT118" s="856"/>
      <c r="BU118" s="856"/>
      <c r="BV118" s="856">
        <v>34174362</v>
      </c>
      <c r="BW118" s="856"/>
      <c r="BX118" s="856"/>
      <c r="BY118" s="856"/>
      <c r="BZ118" s="856"/>
      <c r="CA118" s="856">
        <v>32643690</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221</v>
      </c>
      <c r="DH118" s="782"/>
      <c r="DI118" s="782"/>
      <c r="DJ118" s="782"/>
      <c r="DK118" s="783"/>
      <c r="DL118" s="784" t="s">
        <v>221</v>
      </c>
      <c r="DM118" s="782"/>
      <c r="DN118" s="782"/>
      <c r="DO118" s="782"/>
      <c r="DP118" s="783"/>
      <c r="DQ118" s="784" t="s">
        <v>221</v>
      </c>
      <c r="DR118" s="782"/>
      <c r="DS118" s="782"/>
      <c r="DT118" s="782"/>
      <c r="DU118" s="783"/>
      <c r="DV118" s="752" t="s">
        <v>221</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221</v>
      </c>
      <c r="AB119" s="871"/>
      <c r="AC119" s="871"/>
      <c r="AD119" s="871"/>
      <c r="AE119" s="872"/>
      <c r="AF119" s="873" t="s">
        <v>221</v>
      </c>
      <c r="AG119" s="871"/>
      <c r="AH119" s="871"/>
      <c r="AI119" s="871"/>
      <c r="AJ119" s="872"/>
      <c r="AK119" s="873" t="s">
        <v>221</v>
      </c>
      <c r="AL119" s="871"/>
      <c r="AM119" s="871"/>
      <c r="AN119" s="871"/>
      <c r="AO119" s="872"/>
      <c r="AP119" s="874" t="s">
        <v>221</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5720252</v>
      </c>
      <c r="BR119" s="798"/>
      <c r="BS119" s="798"/>
      <c r="BT119" s="798"/>
      <c r="BU119" s="798"/>
      <c r="BV119" s="798">
        <v>12445324</v>
      </c>
      <c r="BW119" s="798"/>
      <c r="BX119" s="798"/>
      <c r="BY119" s="798"/>
      <c r="BZ119" s="798"/>
      <c r="CA119" s="798">
        <v>10734953</v>
      </c>
      <c r="CB119" s="798"/>
      <c r="CC119" s="798"/>
      <c r="CD119" s="798"/>
      <c r="CE119" s="798"/>
      <c r="CF119" s="859">
        <v>115.3</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221</v>
      </c>
      <c r="DH119" s="715"/>
      <c r="DI119" s="715"/>
      <c r="DJ119" s="715"/>
      <c r="DK119" s="716"/>
      <c r="DL119" s="717" t="s">
        <v>221</v>
      </c>
      <c r="DM119" s="715"/>
      <c r="DN119" s="715"/>
      <c r="DO119" s="715"/>
      <c r="DP119" s="716"/>
      <c r="DQ119" s="717" t="s">
        <v>221</v>
      </c>
      <c r="DR119" s="715"/>
      <c r="DS119" s="715"/>
      <c r="DT119" s="715"/>
      <c r="DU119" s="716"/>
      <c r="DV119" s="805" t="s">
        <v>221</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221</v>
      </c>
      <c r="AB120" s="782"/>
      <c r="AC120" s="782"/>
      <c r="AD120" s="782"/>
      <c r="AE120" s="783"/>
      <c r="AF120" s="784" t="s">
        <v>221</v>
      </c>
      <c r="AG120" s="782"/>
      <c r="AH120" s="782"/>
      <c r="AI120" s="782"/>
      <c r="AJ120" s="783"/>
      <c r="AK120" s="784" t="s">
        <v>221</v>
      </c>
      <c r="AL120" s="782"/>
      <c r="AM120" s="782"/>
      <c r="AN120" s="782"/>
      <c r="AO120" s="783"/>
      <c r="AP120" s="752" t="s">
        <v>221</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15277</v>
      </c>
      <c r="BR120" s="769"/>
      <c r="BS120" s="769"/>
      <c r="BT120" s="769"/>
      <c r="BU120" s="769"/>
      <c r="BV120" s="769" t="s">
        <v>221</v>
      </c>
      <c r="BW120" s="769"/>
      <c r="BX120" s="769"/>
      <c r="BY120" s="769"/>
      <c r="BZ120" s="769"/>
      <c r="CA120" s="769" t="s">
        <v>221</v>
      </c>
      <c r="CB120" s="769"/>
      <c r="CC120" s="769"/>
      <c r="CD120" s="769"/>
      <c r="CE120" s="769"/>
      <c r="CF120" s="846" t="s">
        <v>221</v>
      </c>
      <c r="CG120" s="847"/>
      <c r="CH120" s="847"/>
      <c r="CI120" s="847"/>
      <c r="CJ120" s="847"/>
      <c r="CK120" s="848" t="s">
        <v>438</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4275263</v>
      </c>
      <c r="DH120" s="798"/>
      <c r="DI120" s="798"/>
      <c r="DJ120" s="798"/>
      <c r="DK120" s="798"/>
      <c r="DL120" s="798">
        <v>3779176</v>
      </c>
      <c r="DM120" s="798"/>
      <c r="DN120" s="798"/>
      <c r="DO120" s="798"/>
      <c r="DP120" s="798"/>
      <c r="DQ120" s="798">
        <v>2960560</v>
      </c>
      <c r="DR120" s="798"/>
      <c r="DS120" s="798"/>
      <c r="DT120" s="798"/>
      <c r="DU120" s="798"/>
      <c r="DV120" s="799">
        <v>31.8</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221</v>
      </c>
      <c r="AB121" s="782"/>
      <c r="AC121" s="782"/>
      <c r="AD121" s="782"/>
      <c r="AE121" s="783"/>
      <c r="AF121" s="784" t="s">
        <v>221</v>
      </c>
      <c r="AG121" s="782"/>
      <c r="AH121" s="782"/>
      <c r="AI121" s="782"/>
      <c r="AJ121" s="783"/>
      <c r="AK121" s="784" t="s">
        <v>221</v>
      </c>
      <c r="AL121" s="782"/>
      <c r="AM121" s="782"/>
      <c r="AN121" s="782"/>
      <c r="AO121" s="783"/>
      <c r="AP121" s="752" t="s">
        <v>221</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21636418</v>
      </c>
      <c r="BR121" s="856"/>
      <c r="BS121" s="856"/>
      <c r="BT121" s="856"/>
      <c r="BU121" s="856"/>
      <c r="BV121" s="856">
        <v>21285981</v>
      </c>
      <c r="BW121" s="856"/>
      <c r="BX121" s="856"/>
      <c r="BY121" s="856"/>
      <c r="BZ121" s="856"/>
      <c r="CA121" s="856">
        <v>20676270</v>
      </c>
      <c r="CB121" s="856"/>
      <c r="CC121" s="856"/>
      <c r="CD121" s="856"/>
      <c r="CE121" s="856"/>
      <c r="CF121" s="857">
        <v>222.1</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1357493</v>
      </c>
      <c r="DH121" s="769"/>
      <c r="DI121" s="769"/>
      <c r="DJ121" s="769"/>
      <c r="DK121" s="769"/>
      <c r="DL121" s="769">
        <v>1462317</v>
      </c>
      <c r="DM121" s="769"/>
      <c r="DN121" s="769"/>
      <c r="DO121" s="769"/>
      <c r="DP121" s="769"/>
      <c r="DQ121" s="769">
        <v>1399554</v>
      </c>
      <c r="DR121" s="769"/>
      <c r="DS121" s="769"/>
      <c r="DT121" s="769"/>
      <c r="DU121" s="769"/>
      <c r="DV121" s="821">
        <v>15</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221</v>
      </c>
      <c r="AB122" s="782"/>
      <c r="AC122" s="782"/>
      <c r="AD122" s="782"/>
      <c r="AE122" s="783"/>
      <c r="AF122" s="784" t="s">
        <v>221</v>
      </c>
      <c r="AG122" s="782"/>
      <c r="AH122" s="782"/>
      <c r="AI122" s="782"/>
      <c r="AJ122" s="783"/>
      <c r="AK122" s="784" t="s">
        <v>221</v>
      </c>
      <c r="AL122" s="782"/>
      <c r="AM122" s="782"/>
      <c r="AN122" s="782"/>
      <c r="AO122" s="783"/>
      <c r="AP122" s="752" t="s">
        <v>221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441</v>
      </c>
      <c r="BP122" s="836"/>
      <c r="BQ122" s="837">
        <v>27371947</v>
      </c>
      <c r="BR122" s="838"/>
      <c r="BS122" s="838"/>
      <c r="BT122" s="838"/>
      <c r="BU122" s="838"/>
      <c r="BV122" s="838">
        <v>33731305</v>
      </c>
      <c r="BW122" s="838"/>
      <c r="BX122" s="838"/>
      <c r="BY122" s="838"/>
      <c r="BZ122" s="838"/>
      <c r="CA122" s="838">
        <v>31411223</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v>1035798</v>
      </c>
      <c r="DH122" s="769"/>
      <c r="DI122" s="769"/>
      <c r="DJ122" s="769"/>
      <c r="DK122" s="769"/>
      <c r="DL122" s="769">
        <v>1099767</v>
      </c>
      <c r="DM122" s="769"/>
      <c r="DN122" s="769"/>
      <c r="DO122" s="769"/>
      <c r="DP122" s="769"/>
      <c r="DQ122" s="769">
        <v>718444</v>
      </c>
      <c r="DR122" s="769"/>
      <c r="DS122" s="769"/>
      <c r="DT122" s="769"/>
      <c r="DU122" s="769"/>
      <c r="DV122" s="821">
        <v>7.7</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30964</v>
      </c>
      <c r="AB123" s="782"/>
      <c r="AC123" s="782"/>
      <c r="AD123" s="782"/>
      <c r="AE123" s="783"/>
      <c r="AF123" s="784">
        <v>23473</v>
      </c>
      <c r="AG123" s="782"/>
      <c r="AH123" s="782"/>
      <c r="AI123" s="782"/>
      <c r="AJ123" s="783"/>
      <c r="AK123" s="784">
        <v>3638</v>
      </c>
      <c r="AL123" s="782"/>
      <c r="AM123" s="782"/>
      <c r="AN123" s="782"/>
      <c r="AO123" s="783"/>
      <c r="AP123" s="752">
        <v>0</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92.6</v>
      </c>
      <c r="BR123" s="830"/>
      <c r="BS123" s="830"/>
      <c r="BT123" s="830"/>
      <c r="BU123" s="830"/>
      <c r="BV123" s="830">
        <v>4.7</v>
      </c>
      <c r="BW123" s="830"/>
      <c r="BX123" s="830"/>
      <c r="BY123" s="830"/>
      <c r="BZ123" s="830"/>
      <c r="CA123" s="830">
        <v>13.2</v>
      </c>
      <c r="CB123" s="830"/>
      <c r="CC123" s="830"/>
      <c r="CD123" s="830"/>
      <c r="CE123" s="830"/>
      <c r="CF123" s="728"/>
      <c r="CG123" s="729"/>
      <c r="CH123" s="729"/>
      <c r="CI123" s="729"/>
      <c r="CJ123" s="831"/>
      <c r="CK123" s="849"/>
      <c r="CL123" s="810"/>
      <c r="CM123" s="810"/>
      <c r="CN123" s="810"/>
      <c r="CO123" s="811"/>
      <c r="CP123" s="826" t="s">
        <v>384</v>
      </c>
      <c r="CQ123" s="827"/>
      <c r="CR123" s="827"/>
      <c r="CS123" s="827"/>
      <c r="CT123" s="827"/>
      <c r="CU123" s="827"/>
      <c r="CV123" s="827"/>
      <c r="CW123" s="827"/>
      <c r="CX123" s="827"/>
      <c r="CY123" s="827"/>
      <c r="CZ123" s="827"/>
      <c r="DA123" s="827"/>
      <c r="DB123" s="827"/>
      <c r="DC123" s="827"/>
      <c r="DD123" s="827"/>
      <c r="DE123" s="827"/>
      <c r="DF123" s="828"/>
      <c r="DG123" s="781">
        <v>679065</v>
      </c>
      <c r="DH123" s="782"/>
      <c r="DI123" s="782"/>
      <c r="DJ123" s="782"/>
      <c r="DK123" s="783"/>
      <c r="DL123" s="784">
        <v>8546</v>
      </c>
      <c r="DM123" s="782"/>
      <c r="DN123" s="782"/>
      <c r="DO123" s="782"/>
      <c r="DP123" s="783"/>
      <c r="DQ123" s="784">
        <v>178022</v>
      </c>
      <c r="DR123" s="782"/>
      <c r="DS123" s="782"/>
      <c r="DT123" s="782"/>
      <c r="DU123" s="783"/>
      <c r="DV123" s="752">
        <v>1.9</v>
      </c>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221</v>
      </c>
      <c r="AB124" s="782"/>
      <c r="AC124" s="782"/>
      <c r="AD124" s="782"/>
      <c r="AE124" s="783"/>
      <c r="AF124" s="784" t="s">
        <v>221</v>
      </c>
      <c r="AG124" s="782"/>
      <c r="AH124" s="782"/>
      <c r="AI124" s="782"/>
      <c r="AJ124" s="783"/>
      <c r="AK124" s="784" t="s">
        <v>221</v>
      </c>
      <c r="AL124" s="782"/>
      <c r="AM124" s="782"/>
      <c r="AN124" s="782"/>
      <c r="AO124" s="783"/>
      <c r="AP124" s="752" t="s">
        <v>221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221</v>
      </c>
      <c r="DH124" s="715"/>
      <c r="DI124" s="715"/>
      <c r="DJ124" s="715"/>
      <c r="DK124" s="716"/>
      <c r="DL124" s="717" t="s">
        <v>221</v>
      </c>
      <c r="DM124" s="715"/>
      <c r="DN124" s="715"/>
      <c r="DO124" s="715"/>
      <c r="DP124" s="716"/>
      <c r="DQ124" s="717" t="s">
        <v>221</v>
      </c>
      <c r="DR124" s="715"/>
      <c r="DS124" s="715"/>
      <c r="DT124" s="715"/>
      <c r="DU124" s="716"/>
      <c r="DV124" s="805" t="s">
        <v>221</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221</v>
      </c>
      <c r="AB125" s="782"/>
      <c r="AC125" s="782"/>
      <c r="AD125" s="782"/>
      <c r="AE125" s="783"/>
      <c r="AF125" s="784" t="s">
        <v>221</v>
      </c>
      <c r="AG125" s="782"/>
      <c r="AH125" s="782"/>
      <c r="AI125" s="782"/>
      <c r="AJ125" s="783"/>
      <c r="AK125" s="784" t="s">
        <v>221</v>
      </c>
      <c r="AL125" s="782"/>
      <c r="AM125" s="782"/>
      <c r="AN125" s="782"/>
      <c r="AO125" s="783"/>
      <c r="AP125" s="752" t="s">
        <v>221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221</v>
      </c>
      <c r="DH125" s="798"/>
      <c r="DI125" s="798"/>
      <c r="DJ125" s="798"/>
      <c r="DK125" s="798"/>
      <c r="DL125" s="798" t="s">
        <v>221</v>
      </c>
      <c r="DM125" s="798"/>
      <c r="DN125" s="798"/>
      <c r="DO125" s="798"/>
      <c r="DP125" s="798"/>
      <c r="DQ125" s="798" t="s">
        <v>221</v>
      </c>
      <c r="DR125" s="798"/>
      <c r="DS125" s="798"/>
      <c r="DT125" s="798"/>
      <c r="DU125" s="798"/>
      <c r="DV125" s="799" t="s">
        <v>221</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221</v>
      </c>
      <c r="AB126" s="782"/>
      <c r="AC126" s="782"/>
      <c r="AD126" s="782"/>
      <c r="AE126" s="783"/>
      <c r="AF126" s="784" t="s">
        <v>221</v>
      </c>
      <c r="AG126" s="782"/>
      <c r="AH126" s="782"/>
      <c r="AI126" s="782"/>
      <c r="AJ126" s="783"/>
      <c r="AK126" s="784" t="s">
        <v>221</v>
      </c>
      <c r="AL126" s="782"/>
      <c r="AM126" s="782"/>
      <c r="AN126" s="782"/>
      <c r="AO126" s="783"/>
      <c r="AP126" s="752" t="s">
        <v>221</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221</v>
      </c>
      <c r="DH126" s="769"/>
      <c r="DI126" s="769"/>
      <c r="DJ126" s="769"/>
      <c r="DK126" s="769"/>
      <c r="DL126" s="769" t="s">
        <v>221</v>
      </c>
      <c r="DM126" s="769"/>
      <c r="DN126" s="769"/>
      <c r="DO126" s="769"/>
      <c r="DP126" s="769"/>
      <c r="DQ126" s="769" t="s">
        <v>221</v>
      </c>
      <c r="DR126" s="769"/>
      <c r="DS126" s="769"/>
      <c r="DT126" s="769"/>
      <c r="DU126" s="769"/>
      <c r="DV126" s="821" t="s">
        <v>221</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42411</v>
      </c>
      <c r="AB127" s="782"/>
      <c r="AC127" s="782"/>
      <c r="AD127" s="782"/>
      <c r="AE127" s="783"/>
      <c r="AF127" s="784">
        <v>46911</v>
      </c>
      <c r="AG127" s="782"/>
      <c r="AH127" s="782"/>
      <c r="AI127" s="782"/>
      <c r="AJ127" s="783"/>
      <c r="AK127" s="784">
        <v>56897</v>
      </c>
      <c r="AL127" s="782"/>
      <c r="AM127" s="782"/>
      <c r="AN127" s="782"/>
      <c r="AO127" s="783"/>
      <c r="AP127" s="752">
        <v>0.6</v>
      </c>
      <c r="AQ127" s="753"/>
      <c r="AR127" s="753"/>
      <c r="AS127" s="753"/>
      <c r="AT127" s="754"/>
      <c r="AU127" s="233"/>
      <c r="AV127" s="233"/>
      <c r="AW127" s="233"/>
      <c r="AX127" s="755" t="s">
        <v>452</v>
      </c>
      <c r="AY127" s="756"/>
      <c r="AZ127" s="756"/>
      <c r="BA127" s="756"/>
      <c r="BB127" s="756"/>
      <c r="BC127" s="756"/>
      <c r="BD127" s="756"/>
      <c r="BE127" s="757"/>
      <c r="BF127" s="758" t="s">
        <v>221</v>
      </c>
      <c r="BG127" s="759"/>
      <c r="BH127" s="759"/>
      <c r="BI127" s="759"/>
      <c r="BJ127" s="759"/>
      <c r="BK127" s="759"/>
      <c r="BL127" s="760"/>
      <c r="BM127" s="758">
        <v>13.16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221</v>
      </c>
      <c r="DH127" s="818"/>
      <c r="DI127" s="818"/>
      <c r="DJ127" s="818"/>
      <c r="DK127" s="818"/>
      <c r="DL127" s="818" t="s">
        <v>221</v>
      </c>
      <c r="DM127" s="818"/>
      <c r="DN127" s="818"/>
      <c r="DO127" s="818"/>
      <c r="DP127" s="818"/>
      <c r="DQ127" s="818" t="s">
        <v>221</v>
      </c>
      <c r="DR127" s="818"/>
      <c r="DS127" s="818"/>
      <c r="DT127" s="818"/>
      <c r="DU127" s="818"/>
      <c r="DV127" s="819" t="s">
        <v>221</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t="s">
        <v>221</v>
      </c>
      <c r="AB128" s="722"/>
      <c r="AC128" s="722"/>
      <c r="AD128" s="722"/>
      <c r="AE128" s="723"/>
      <c r="AF128" s="724" t="s">
        <v>221</v>
      </c>
      <c r="AG128" s="722"/>
      <c r="AH128" s="722"/>
      <c r="AI128" s="722"/>
      <c r="AJ128" s="723"/>
      <c r="AK128" s="724" t="s">
        <v>221</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221</v>
      </c>
      <c r="BG128" s="789"/>
      <c r="BH128" s="789"/>
      <c r="BI128" s="789"/>
      <c r="BJ128" s="789"/>
      <c r="BK128" s="789"/>
      <c r="BL128" s="790"/>
      <c r="BM128" s="788">
        <v>18.16</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11195378</v>
      </c>
      <c r="AB129" s="782"/>
      <c r="AC129" s="782"/>
      <c r="AD129" s="782"/>
      <c r="AE129" s="783"/>
      <c r="AF129" s="784">
        <v>11051057</v>
      </c>
      <c r="AG129" s="782"/>
      <c r="AH129" s="782"/>
      <c r="AI129" s="782"/>
      <c r="AJ129" s="783"/>
      <c r="AK129" s="784">
        <v>11196765</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12.5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1816431</v>
      </c>
      <c r="AB130" s="782"/>
      <c r="AC130" s="782"/>
      <c r="AD130" s="782"/>
      <c r="AE130" s="783"/>
      <c r="AF130" s="784">
        <v>1819404</v>
      </c>
      <c r="AG130" s="782"/>
      <c r="AH130" s="782"/>
      <c r="AI130" s="782"/>
      <c r="AJ130" s="783"/>
      <c r="AK130" s="784">
        <v>1887852</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13.2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9378947</v>
      </c>
      <c r="AB131" s="715"/>
      <c r="AC131" s="715"/>
      <c r="AD131" s="715"/>
      <c r="AE131" s="716"/>
      <c r="AF131" s="717">
        <v>9231653</v>
      </c>
      <c r="AG131" s="715"/>
      <c r="AH131" s="715"/>
      <c r="AI131" s="715"/>
      <c r="AJ131" s="716"/>
      <c r="AK131" s="717">
        <v>9308913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13.422914110000001</v>
      </c>
      <c r="AB132" s="738"/>
      <c r="AC132" s="738"/>
      <c r="AD132" s="738"/>
      <c r="AE132" s="739"/>
      <c r="AF132" s="740">
        <v>11.002634090000001</v>
      </c>
      <c r="AG132" s="738"/>
      <c r="AH132" s="738"/>
      <c r="AI132" s="738"/>
      <c r="AJ132" s="739"/>
      <c r="AK132" s="740">
        <v>13.1713445</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11.7</v>
      </c>
      <c r="AB133" s="747"/>
      <c r="AC133" s="747"/>
      <c r="AD133" s="747"/>
      <c r="AE133" s="748"/>
      <c r="AF133" s="746">
        <v>11.6</v>
      </c>
      <c r="AG133" s="747"/>
      <c r="AH133" s="747"/>
      <c r="AI133" s="747"/>
      <c r="AJ133" s="748"/>
      <c r="AK133" s="746">
        <v>12.5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67" zoomScale="96" zoomScaleNormal="85" zoomScaleSheetLayoutView="96" workbookViewId="0">
      <selection activeCell="P52" sqref="P5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4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40" workbookViewId="0">
      <selection activeCell="I59" sqref="I5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8" t="s">
        <v>468</v>
      </c>
      <c r="L7" s="254"/>
      <c r="M7" s="255" t="s">
        <v>469</v>
      </c>
      <c r="N7" s="256"/>
    </row>
    <row r="8" spans="1:16">
      <c r="A8" s="248"/>
      <c r="B8" s="244"/>
      <c r="C8" s="244"/>
      <c r="D8" s="244"/>
      <c r="E8" s="244"/>
      <c r="F8" s="244"/>
      <c r="G8" s="257"/>
      <c r="H8" s="258"/>
      <c r="I8" s="258"/>
      <c r="J8" s="259"/>
      <c r="K8" s="1119"/>
      <c r="L8" s="260" t="s">
        <v>470</v>
      </c>
      <c r="M8" s="261" t="s">
        <v>471</v>
      </c>
      <c r="N8" s="262" t="s">
        <v>472</v>
      </c>
    </row>
    <row r="9" spans="1:16">
      <c r="A9" s="248"/>
      <c r="B9" s="244"/>
      <c r="C9" s="244"/>
      <c r="D9" s="244"/>
      <c r="E9" s="244"/>
      <c r="F9" s="244"/>
      <c r="G9" s="1132" t="s">
        <v>473</v>
      </c>
      <c r="H9" s="1133"/>
      <c r="I9" s="1133"/>
      <c r="J9" s="1134"/>
      <c r="K9" s="263">
        <v>3289335</v>
      </c>
      <c r="L9" s="264">
        <v>84053</v>
      </c>
      <c r="M9" s="265">
        <v>83170</v>
      </c>
      <c r="N9" s="266">
        <v>1.1000000000000001</v>
      </c>
    </row>
    <row r="10" spans="1:16">
      <c r="A10" s="248"/>
      <c r="B10" s="244"/>
      <c r="C10" s="244"/>
      <c r="D10" s="244"/>
      <c r="E10" s="244"/>
      <c r="F10" s="244"/>
      <c r="G10" s="1132" t="s">
        <v>474</v>
      </c>
      <c r="H10" s="1133"/>
      <c r="I10" s="1133"/>
      <c r="J10" s="1134"/>
      <c r="K10" s="267">
        <v>201247</v>
      </c>
      <c r="L10" s="268">
        <v>5143</v>
      </c>
      <c r="M10" s="269">
        <v>7053</v>
      </c>
      <c r="N10" s="270">
        <v>-27.1</v>
      </c>
    </row>
    <row r="11" spans="1:16" ht="13.5" customHeight="1">
      <c r="A11" s="248"/>
      <c r="B11" s="244"/>
      <c r="C11" s="244"/>
      <c r="D11" s="244"/>
      <c r="E11" s="244"/>
      <c r="F11" s="244"/>
      <c r="G11" s="1132" t="s">
        <v>475</v>
      </c>
      <c r="H11" s="1133"/>
      <c r="I11" s="1133"/>
      <c r="J11" s="1134"/>
      <c r="K11" s="267">
        <v>676150</v>
      </c>
      <c r="L11" s="268">
        <v>17278</v>
      </c>
      <c r="M11" s="269">
        <v>8860</v>
      </c>
      <c r="N11" s="270">
        <v>95</v>
      </c>
    </row>
    <row r="12" spans="1:16" ht="13.5" customHeight="1">
      <c r="A12" s="248"/>
      <c r="B12" s="244"/>
      <c r="C12" s="244"/>
      <c r="D12" s="244"/>
      <c r="E12" s="244"/>
      <c r="F12" s="244"/>
      <c r="G12" s="1132" t="s">
        <v>476</v>
      </c>
      <c r="H12" s="1133"/>
      <c r="I12" s="1133"/>
      <c r="J12" s="1134"/>
      <c r="K12" s="267" t="s">
        <v>477</v>
      </c>
      <c r="L12" s="268" t="s">
        <v>477</v>
      </c>
      <c r="M12" s="269">
        <v>837</v>
      </c>
      <c r="N12" s="270" t="s">
        <v>477</v>
      </c>
    </row>
    <row r="13" spans="1:16" ht="13.5" customHeight="1">
      <c r="A13" s="248"/>
      <c r="B13" s="244"/>
      <c r="C13" s="244"/>
      <c r="D13" s="244"/>
      <c r="E13" s="244"/>
      <c r="F13" s="244"/>
      <c r="G13" s="1132" t="s">
        <v>478</v>
      </c>
      <c r="H13" s="1133"/>
      <c r="I13" s="1133"/>
      <c r="J13" s="1134"/>
      <c r="K13" s="267" t="s">
        <v>477</v>
      </c>
      <c r="L13" s="268" t="s">
        <v>477</v>
      </c>
      <c r="M13" s="269">
        <v>4</v>
      </c>
      <c r="N13" s="270" t="s">
        <v>477</v>
      </c>
    </row>
    <row r="14" spans="1:16" ht="13.5" customHeight="1">
      <c r="A14" s="248"/>
      <c r="B14" s="244"/>
      <c r="C14" s="244"/>
      <c r="D14" s="244"/>
      <c r="E14" s="244"/>
      <c r="F14" s="244"/>
      <c r="G14" s="1132" t="s">
        <v>479</v>
      </c>
      <c r="H14" s="1133"/>
      <c r="I14" s="1133"/>
      <c r="J14" s="1134"/>
      <c r="K14" s="267">
        <v>76292</v>
      </c>
      <c r="L14" s="268">
        <v>1950</v>
      </c>
      <c r="M14" s="269">
        <v>3453</v>
      </c>
      <c r="N14" s="270">
        <v>-43.5</v>
      </c>
    </row>
    <row r="15" spans="1:16" ht="13.5" customHeight="1">
      <c r="A15" s="248"/>
      <c r="B15" s="244"/>
      <c r="C15" s="244"/>
      <c r="D15" s="244"/>
      <c r="E15" s="244"/>
      <c r="F15" s="244"/>
      <c r="G15" s="1132" t="s">
        <v>480</v>
      </c>
      <c r="H15" s="1133"/>
      <c r="I15" s="1133"/>
      <c r="J15" s="1134"/>
      <c r="K15" s="267">
        <v>28362</v>
      </c>
      <c r="L15" s="268">
        <v>725</v>
      </c>
      <c r="M15" s="269">
        <v>1923</v>
      </c>
      <c r="N15" s="270">
        <v>-62.3</v>
      </c>
    </row>
    <row r="16" spans="1:16">
      <c r="A16" s="248"/>
      <c r="B16" s="244"/>
      <c r="C16" s="244"/>
      <c r="D16" s="244"/>
      <c r="E16" s="244"/>
      <c r="F16" s="244"/>
      <c r="G16" s="1135" t="s">
        <v>481</v>
      </c>
      <c r="H16" s="1136"/>
      <c r="I16" s="1136"/>
      <c r="J16" s="1137"/>
      <c r="K16" s="268">
        <v>-384601</v>
      </c>
      <c r="L16" s="268">
        <v>-9828</v>
      </c>
      <c r="M16" s="269">
        <v>-10272</v>
      </c>
      <c r="N16" s="270">
        <v>-4.3</v>
      </c>
    </row>
    <row r="17" spans="1:16">
      <c r="A17" s="248"/>
      <c r="B17" s="244"/>
      <c r="C17" s="244"/>
      <c r="D17" s="244"/>
      <c r="E17" s="244"/>
      <c r="F17" s="244"/>
      <c r="G17" s="1135" t="s">
        <v>170</v>
      </c>
      <c r="H17" s="1136"/>
      <c r="I17" s="1136"/>
      <c r="J17" s="1137"/>
      <c r="K17" s="268">
        <v>3886785</v>
      </c>
      <c r="L17" s="268">
        <v>99320</v>
      </c>
      <c r="M17" s="269">
        <v>95028</v>
      </c>
      <c r="N17" s="270">
        <v>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9" t="s">
        <v>486</v>
      </c>
      <c r="H21" s="1130"/>
      <c r="I21" s="1130"/>
      <c r="J21" s="1131"/>
      <c r="K21" s="280">
        <v>8.9700000000000006</v>
      </c>
      <c r="L21" s="281">
        <v>9.36</v>
      </c>
      <c r="M21" s="282">
        <v>-0.39</v>
      </c>
      <c r="N21" s="249"/>
      <c r="O21" s="283"/>
      <c r="P21" s="279"/>
    </row>
    <row r="22" spans="1:16" s="284" customFormat="1">
      <c r="A22" s="279"/>
      <c r="B22" s="249"/>
      <c r="C22" s="249"/>
      <c r="D22" s="249"/>
      <c r="E22" s="249"/>
      <c r="F22" s="249"/>
      <c r="G22" s="1129" t="s">
        <v>487</v>
      </c>
      <c r="H22" s="1130"/>
      <c r="I22" s="1130"/>
      <c r="J22" s="1131"/>
      <c r="K22" s="285">
        <v>95.8</v>
      </c>
      <c r="L22" s="286">
        <v>96.8</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8" t="s">
        <v>468</v>
      </c>
      <c r="L30" s="254"/>
      <c r="M30" s="255" t="s">
        <v>469</v>
      </c>
      <c r="N30" s="256"/>
    </row>
    <row r="31" spans="1:16">
      <c r="A31" s="248"/>
      <c r="B31" s="244"/>
      <c r="C31" s="244"/>
      <c r="D31" s="244"/>
      <c r="E31" s="244"/>
      <c r="F31" s="244"/>
      <c r="G31" s="257"/>
      <c r="H31" s="258"/>
      <c r="I31" s="258"/>
      <c r="J31" s="259"/>
      <c r="K31" s="1119"/>
      <c r="L31" s="260" t="s">
        <v>470</v>
      </c>
      <c r="M31" s="261" t="s">
        <v>471</v>
      </c>
      <c r="N31" s="262" t="s">
        <v>472</v>
      </c>
    </row>
    <row r="32" spans="1:16" ht="27" customHeight="1">
      <c r="A32" s="248"/>
      <c r="B32" s="244"/>
      <c r="C32" s="244"/>
      <c r="D32" s="244"/>
      <c r="E32" s="244"/>
      <c r="F32" s="244"/>
      <c r="G32" s="1120" t="s">
        <v>491</v>
      </c>
      <c r="H32" s="1121"/>
      <c r="I32" s="1121"/>
      <c r="J32" s="1122"/>
      <c r="K32" s="294">
        <v>2145345</v>
      </c>
      <c r="L32" s="294">
        <v>54820</v>
      </c>
      <c r="M32" s="295">
        <v>65071</v>
      </c>
      <c r="N32" s="296">
        <v>-15.8</v>
      </c>
    </row>
    <row r="33" spans="1:16" ht="13.5" customHeight="1">
      <c r="A33" s="248"/>
      <c r="B33" s="244"/>
      <c r="C33" s="244"/>
      <c r="D33" s="244"/>
      <c r="E33" s="244"/>
      <c r="F33" s="244"/>
      <c r="G33" s="1120" t="s">
        <v>492</v>
      </c>
      <c r="H33" s="1121"/>
      <c r="I33" s="1121"/>
      <c r="J33" s="1122"/>
      <c r="K33" s="294" t="s">
        <v>477</v>
      </c>
      <c r="L33" s="294" t="s">
        <v>477</v>
      </c>
      <c r="M33" s="295" t="s">
        <v>477</v>
      </c>
      <c r="N33" s="296" t="s">
        <v>477</v>
      </c>
    </row>
    <row r="34" spans="1:16" ht="27" customHeight="1">
      <c r="A34" s="248"/>
      <c r="B34" s="244"/>
      <c r="C34" s="244"/>
      <c r="D34" s="244"/>
      <c r="E34" s="244"/>
      <c r="F34" s="244"/>
      <c r="G34" s="1120" t="s">
        <v>493</v>
      </c>
      <c r="H34" s="1121"/>
      <c r="I34" s="1121"/>
      <c r="J34" s="1122"/>
      <c r="K34" s="294" t="s">
        <v>477</v>
      </c>
      <c r="L34" s="294" t="s">
        <v>477</v>
      </c>
      <c r="M34" s="295">
        <v>23</v>
      </c>
      <c r="N34" s="296" t="s">
        <v>477</v>
      </c>
    </row>
    <row r="35" spans="1:16" ht="27" customHeight="1">
      <c r="A35" s="248"/>
      <c r="B35" s="244"/>
      <c r="C35" s="244"/>
      <c r="D35" s="244"/>
      <c r="E35" s="244"/>
      <c r="F35" s="244"/>
      <c r="G35" s="1120" t="s">
        <v>494</v>
      </c>
      <c r="H35" s="1121"/>
      <c r="I35" s="1121"/>
      <c r="J35" s="1122"/>
      <c r="K35" s="294">
        <v>826957</v>
      </c>
      <c r="L35" s="294">
        <v>21131</v>
      </c>
      <c r="M35" s="295">
        <v>17560</v>
      </c>
      <c r="N35" s="296">
        <v>20.3</v>
      </c>
    </row>
    <row r="36" spans="1:16" ht="27" customHeight="1">
      <c r="A36" s="248"/>
      <c r="B36" s="244"/>
      <c r="C36" s="244"/>
      <c r="D36" s="244"/>
      <c r="E36" s="244"/>
      <c r="F36" s="244"/>
      <c r="G36" s="1120" t="s">
        <v>495</v>
      </c>
      <c r="H36" s="1121"/>
      <c r="I36" s="1121"/>
      <c r="J36" s="1122"/>
      <c r="K36" s="294">
        <v>81124</v>
      </c>
      <c r="L36" s="294">
        <v>2073</v>
      </c>
      <c r="M36" s="295">
        <v>3274</v>
      </c>
      <c r="N36" s="296">
        <v>-36.700000000000003</v>
      </c>
    </row>
    <row r="37" spans="1:16" ht="13.5" customHeight="1">
      <c r="A37" s="248"/>
      <c r="B37" s="244"/>
      <c r="C37" s="244"/>
      <c r="D37" s="244"/>
      <c r="E37" s="244"/>
      <c r="F37" s="244"/>
      <c r="G37" s="1120" t="s">
        <v>496</v>
      </c>
      <c r="H37" s="1121"/>
      <c r="I37" s="1121"/>
      <c r="J37" s="1122"/>
      <c r="K37" s="294">
        <v>60535</v>
      </c>
      <c r="L37" s="294">
        <v>1547</v>
      </c>
      <c r="M37" s="295">
        <v>1387</v>
      </c>
      <c r="N37" s="296">
        <v>11.5</v>
      </c>
    </row>
    <row r="38" spans="1:16" ht="27" customHeight="1">
      <c r="A38" s="248"/>
      <c r="B38" s="244"/>
      <c r="C38" s="244"/>
      <c r="D38" s="244"/>
      <c r="E38" s="244"/>
      <c r="F38" s="244"/>
      <c r="G38" s="1123" t="s">
        <v>497</v>
      </c>
      <c r="H38" s="1124"/>
      <c r="I38" s="1124"/>
      <c r="J38" s="1125"/>
      <c r="K38" s="297" t="s">
        <v>477</v>
      </c>
      <c r="L38" s="297" t="s">
        <v>477</v>
      </c>
      <c r="M38" s="298">
        <v>7</v>
      </c>
      <c r="N38" s="299" t="s">
        <v>477</v>
      </c>
      <c r="O38" s="293"/>
    </row>
    <row r="39" spans="1:16">
      <c r="A39" s="248"/>
      <c r="B39" s="244"/>
      <c r="C39" s="244"/>
      <c r="D39" s="244"/>
      <c r="E39" s="244"/>
      <c r="F39" s="244"/>
      <c r="G39" s="1123" t="s">
        <v>498</v>
      </c>
      <c r="H39" s="1124"/>
      <c r="I39" s="1124"/>
      <c r="J39" s="1125"/>
      <c r="K39" s="300" t="s">
        <v>477</v>
      </c>
      <c r="L39" s="300" t="s">
        <v>477</v>
      </c>
      <c r="M39" s="301">
        <v>-4282</v>
      </c>
      <c r="N39" s="302" t="s">
        <v>477</v>
      </c>
      <c r="O39" s="293"/>
    </row>
    <row r="40" spans="1:16" ht="27" customHeight="1">
      <c r="A40" s="248"/>
      <c r="B40" s="244"/>
      <c r="C40" s="244"/>
      <c r="D40" s="244"/>
      <c r="E40" s="244"/>
      <c r="F40" s="244"/>
      <c r="G40" s="1120" t="s">
        <v>499</v>
      </c>
      <c r="H40" s="1121"/>
      <c r="I40" s="1121"/>
      <c r="J40" s="1122"/>
      <c r="K40" s="300">
        <v>-1887852</v>
      </c>
      <c r="L40" s="300">
        <v>-48241</v>
      </c>
      <c r="M40" s="301">
        <v>-54179</v>
      </c>
      <c r="N40" s="302">
        <v>-11</v>
      </c>
      <c r="O40" s="293"/>
    </row>
    <row r="41" spans="1:16">
      <c r="A41" s="248"/>
      <c r="B41" s="244"/>
      <c r="C41" s="244"/>
      <c r="D41" s="244"/>
      <c r="E41" s="244"/>
      <c r="F41" s="244"/>
      <c r="G41" s="1126" t="s">
        <v>281</v>
      </c>
      <c r="H41" s="1127"/>
      <c r="I41" s="1127"/>
      <c r="J41" s="1128"/>
      <c r="K41" s="294">
        <v>1226109</v>
      </c>
      <c r="L41" s="300">
        <v>31331</v>
      </c>
      <c r="M41" s="301">
        <v>28861</v>
      </c>
      <c r="N41" s="302">
        <v>8.6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3" t="s">
        <v>468</v>
      </c>
      <c r="J49" s="1115" t="s">
        <v>503</v>
      </c>
      <c r="K49" s="1116"/>
      <c r="L49" s="1116"/>
      <c r="M49" s="1116"/>
      <c r="N49" s="1117"/>
    </row>
    <row r="50" spans="1:14">
      <c r="A50" s="248"/>
      <c r="B50" s="244"/>
      <c r="C50" s="244"/>
      <c r="D50" s="244"/>
      <c r="E50" s="244"/>
      <c r="F50" s="244"/>
      <c r="G50" s="312"/>
      <c r="H50" s="313"/>
      <c r="I50" s="1114"/>
      <c r="J50" s="314" t="s">
        <v>504</v>
      </c>
      <c r="K50" s="315" t="s">
        <v>505</v>
      </c>
      <c r="L50" s="316" t="s">
        <v>506</v>
      </c>
      <c r="M50" s="317" t="s">
        <v>507</v>
      </c>
      <c r="N50" s="318" t="s">
        <v>508</v>
      </c>
    </row>
    <row r="51" spans="1:14">
      <c r="A51" s="248"/>
      <c r="B51" s="244"/>
      <c r="C51" s="244"/>
      <c r="D51" s="244"/>
      <c r="E51" s="244"/>
      <c r="F51" s="244"/>
      <c r="G51" s="310" t="s">
        <v>509</v>
      </c>
      <c r="H51" s="311"/>
      <c r="I51" s="319">
        <v>2661541</v>
      </c>
      <c r="J51" s="320">
        <v>64890</v>
      </c>
      <c r="K51" s="321">
        <v>-46.2</v>
      </c>
      <c r="L51" s="322">
        <v>76282</v>
      </c>
      <c r="M51" s="323">
        <v>25</v>
      </c>
      <c r="N51" s="324">
        <v>-71.2</v>
      </c>
    </row>
    <row r="52" spans="1:14">
      <c r="A52" s="248"/>
      <c r="B52" s="244"/>
      <c r="C52" s="244"/>
      <c r="D52" s="244"/>
      <c r="E52" s="244"/>
      <c r="F52" s="244"/>
      <c r="G52" s="325"/>
      <c r="H52" s="326" t="s">
        <v>510</v>
      </c>
      <c r="I52" s="327">
        <v>1499207</v>
      </c>
      <c r="J52" s="328">
        <v>36552</v>
      </c>
      <c r="K52" s="329">
        <v>-47.8</v>
      </c>
      <c r="L52" s="330">
        <v>41092</v>
      </c>
      <c r="M52" s="331">
        <v>31.8</v>
      </c>
      <c r="N52" s="332">
        <v>-79.599999999999994</v>
      </c>
    </row>
    <row r="53" spans="1:14">
      <c r="A53" s="248"/>
      <c r="B53" s="244"/>
      <c r="C53" s="244"/>
      <c r="D53" s="244"/>
      <c r="E53" s="244"/>
      <c r="F53" s="244"/>
      <c r="G53" s="310" t="s">
        <v>511</v>
      </c>
      <c r="H53" s="311"/>
      <c r="I53" s="319">
        <v>2582811</v>
      </c>
      <c r="J53" s="320">
        <v>64219</v>
      </c>
      <c r="K53" s="321">
        <v>-1</v>
      </c>
      <c r="L53" s="322">
        <v>78670</v>
      </c>
      <c r="M53" s="323">
        <v>3.1</v>
      </c>
      <c r="N53" s="324">
        <v>-4.0999999999999996</v>
      </c>
    </row>
    <row r="54" spans="1:14">
      <c r="A54" s="248"/>
      <c r="B54" s="244"/>
      <c r="C54" s="244"/>
      <c r="D54" s="244"/>
      <c r="E54" s="244"/>
      <c r="F54" s="244"/>
      <c r="G54" s="325"/>
      <c r="H54" s="326" t="s">
        <v>510</v>
      </c>
      <c r="I54" s="327">
        <v>1300373</v>
      </c>
      <c r="J54" s="328">
        <v>32332</v>
      </c>
      <c r="K54" s="329">
        <v>-11.5</v>
      </c>
      <c r="L54" s="330">
        <v>38094</v>
      </c>
      <c r="M54" s="331">
        <v>-7.3</v>
      </c>
      <c r="N54" s="332">
        <v>-4.2</v>
      </c>
    </row>
    <row r="55" spans="1:14">
      <c r="A55" s="248"/>
      <c r="B55" s="244"/>
      <c r="C55" s="244"/>
      <c r="D55" s="244"/>
      <c r="E55" s="244"/>
      <c r="F55" s="244"/>
      <c r="G55" s="310" t="s">
        <v>512</v>
      </c>
      <c r="H55" s="311"/>
      <c r="I55" s="319">
        <v>1286193</v>
      </c>
      <c r="J55" s="320">
        <v>32774</v>
      </c>
      <c r="K55" s="321">
        <v>-49</v>
      </c>
      <c r="L55" s="322">
        <v>67201</v>
      </c>
      <c r="M55" s="323">
        <v>-14.6</v>
      </c>
      <c r="N55" s="324">
        <v>-34.4</v>
      </c>
    </row>
    <row r="56" spans="1:14">
      <c r="A56" s="248"/>
      <c r="B56" s="244"/>
      <c r="C56" s="244"/>
      <c r="D56" s="244"/>
      <c r="E56" s="244"/>
      <c r="F56" s="244"/>
      <c r="G56" s="325"/>
      <c r="H56" s="326" t="s">
        <v>510</v>
      </c>
      <c r="I56" s="327">
        <v>639984</v>
      </c>
      <c r="J56" s="328">
        <v>16308</v>
      </c>
      <c r="K56" s="329">
        <v>-49.6</v>
      </c>
      <c r="L56" s="330">
        <v>35210</v>
      </c>
      <c r="M56" s="331">
        <v>-7.6</v>
      </c>
      <c r="N56" s="332">
        <v>-42</v>
      </c>
    </row>
    <row r="57" spans="1:14">
      <c r="A57" s="248"/>
      <c r="B57" s="244"/>
      <c r="C57" s="244"/>
      <c r="D57" s="244"/>
      <c r="E57" s="244"/>
      <c r="F57" s="244"/>
      <c r="G57" s="310" t="s">
        <v>513</v>
      </c>
      <c r="H57" s="311"/>
      <c r="I57" s="319">
        <v>2847523</v>
      </c>
      <c r="J57" s="320">
        <v>72795</v>
      </c>
      <c r="K57" s="321">
        <v>122.1</v>
      </c>
      <c r="L57" s="322">
        <v>75709</v>
      </c>
      <c r="M57" s="323">
        <v>12.7</v>
      </c>
      <c r="N57" s="324">
        <v>109.4</v>
      </c>
    </row>
    <row r="58" spans="1:14">
      <c r="A58" s="248"/>
      <c r="B58" s="244"/>
      <c r="C58" s="244"/>
      <c r="D58" s="244"/>
      <c r="E58" s="244"/>
      <c r="F58" s="244"/>
      <c r="G58" s="325"/>
      <c r="H58" s="326" t="s">
        <v>510</v>
      </c>
      <c r="I58" s="327">
        <v>355707</v>
      </c>
      <c r="J58" s="328">
        <v>9093</v>
      </c>
      <c r="K58" s="329">
        <v>-44.2</v>
      </c>
      <c r="L58" s="330">
        <v>35212</v>
      </c>
      <c r="M58" s="331">
        <v>0</v>
      </c>
      <c r="N58" s="332">
        <v>-44.2</v>
      </c>
    </row>
    <row r="59" spans="1:14">
      <c r="A59" s="248"/>
      <c r="B59" s="244"/>
      <c r="C59" s="244"/>
      <c r="D59" s="244"/>
      <c r="E59" s="244"/>
      <c r="F59" s="244"/>
      <c r="G59" s="310" t="s">
        <v>514</v>
      </c>
      <c r="H59" s="311"/>
      <c r="I59" s="319">
        <v>10497613</v>
      </c>
      <c r="J59" s="320">
        <v>268248</v>
      </c>
      <c r="K59" s="321">
        <v>268.5</v>
      </c>
      <c r="L59" s="322">
        <v>90961</v>
      </c>
      <c r="M59" s="323">
        <v>20.100000000000001</v>
      </c>
      <c r="N59" s="324">
        <v>248.4</v>
      </c>
    </row>
    <row r="60" spans="1:14">
      <c r="A60" s="248"/>
      <c r="B60" s="244"/>
      <c r="C60" s="244"/>
      <c r="D60" s="244"/>
      <c r="E60" s="244"/>
      <c r="F60" s="244"/>
      <c r="G60" s="325"/>
      <c r="H60" s="326" t="s">
        <v>510</v>
      </c>
      <c r="I60" s="333">
        <v>1242230</v>
      </c>
      <c r="J60" s="328">
        <v>31743</v>
      </c>
      <c r="K60" s="329">
        <v>249.1</v>
      </c>
      <c r="L60" s="330">
        <v>37720</v>
      </c>
      <c r="M60" s="331">
        <v>7.1</v>
      </c>
      <c r="N60" s="332">
        <v>242</v>
      </c>
    </row>
    <row r="61" spans="1:14">
      <c r="A61" s="248"/>
      <c r="B61" s="244"/>
      <c r="C61" s="244"/>
      <c r="D61" s="244"/>
      <c r="E61" s="244"/>
      <c r="F61" s="244"/>
      <c r="G61" s="310" t="s">
        <v>515</v>
      </c>
      <c r="H61" s="334"/>
      <c r="I61" s="335">
        <v>3975136</v>
      </c>
      <c r="J61" s="336">
        <v>100585</v>
      </c>
      <c r="K61" s="337">
        <v>58.9</v>
      </c>
      <c r="L61" s="338">
        <v>77765</v>
      </c>
      <c r="M61" s="339">
        <v>9.3000000000000007</v>
      </c>
      <c r="N61" s="324">
        <v>49.6</v>
      </c>
    </row>
    <row r="62" spans="1:14">
      <c r="A62" s="248"/>
      <c r="B62" s="244"/>
      <c r="C62" s="244"/>
      <c r="D62" s="244"/>
      <c r="E62" s="244"/>
      <c r="F62" s="244"/>
      <c r="G62" s="325"/>
      <c r="H62" s="326" t="s">
        <v>510</v>
      </c>
      <c r="I62" s="327">
        <v>1007500</v>
      </c>
      <c r="J62" s="328">
        <v>25206</v>
      </c>
      <c r="K62" s="329">
        <v>19.2</v>
      </c>
      <c r="L62" s="330">
        <v>37466</v>
      </c>
      <c r="M62" s="331">
        <v>4.8</v>
      </c>
      <c r="N62" s="332">
        <v>14.4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8" t="s">
        <v>3</v>
      </c>
      <c r="D47" s="1138"/>
      <c r="E47" s="1139"/>
      <c r="F47" s="11">
        <v>9.23</v>
      </c>
      <c r="G47" s="12">
        <v>9.6999999999999993</v>
      </c>
      <c r="H47" s="12">
        <v>16.73</v>
      </c>
      <c r="I47" s="12">
        <v>76.75</v>
      </c>
      <c r="J47" s="13">
        <v>63.28</v>
      </c>
    </row>
    <row r="48" spans="2:10" ht="57.75" customHeight="1">
      <c r="B48" s="14"/>
      <c r="C48" s="1140" t="s">
        <v>4</v>
      </c>
      <c r="D48" s="1140"/>
      <c r="E48" s="1141"/>
      <c r="F48" s="15">
        <v>4</v>
      </c>
      <c r="G48" s="16">
        <v>1.5</v>
      </c>
      <c r="H48" s="16">
        <v>21.03</v>
      </c>
      <c r="I48" s="16">
        <v>16.989999999999998</v>
      </c>
      <c r="J48" s="17">
        <v>34.700000000000003</v>
      </c>
    </row>
    <row r="49" spans="2:10" ht="57.75" customHeight="1" thickBot="1">
      <c r="B49" s="18"/>
      <c r="C49" s="1142" t="s">
        <v>5</v>
      </c>
      <c r="D49" s="1142"/>
      <c r="E49" s="1143"/>
      <c r="F49" s="19">
        <v>4.05</v>
      </c>
      <c r="G49" s="20" t="s">
        <v>522</v>
      </c>
      <c r="H49" s="20">
        <v>26.56</v>
      </c>
      <c r="I49" s="20">
        <v>55.49</v>
      </c>
      <c r="J49" s="21">
        <v>5.46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SheetLayoutView="100" workbookViewId="0">
      <selection activeCell="F38" sqref="F38:J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0" t="s">
        <v>523</v>
      </c>
      <c r="D34" s="1150"/>
      <c r="E34" s="1151"/>
      <c r="F34" s="32">
        <v>1.41</v>
      </c>
      <c r="G34" s="33" t="s">
        <v>524</v>
      </c>
      <c r="H34" s="33" t="s">
        <v>525</v>
      </c>
      <c r="I34" s="33">
        <v>0.64</v>
      </c>
      <c r="J34" s="34" t="s">
        <v>526</v>
      </c>
      <c r="K34" s="22"/>
      <c r="L34" s="22"/>
      <c r="M34" s="22"/>
      <c r="N34" s="22"/>
      <c r="O34" s="22"/>
      <c r="P34" s="22"/>
    </row>
    <row r="35" spans="1:16" ht="39" customHeight="1">
      <c r="A35" s="22"/>
      <c r="B35" s="35"/>
      <c r="C35" s="1144" t="s">
        <v>527</v>
      </c>
      <c r="D35" s="1145"/>
      <c r="E35" s="1146"/>
      <c r="F35" s="36">
        <v>4.01</v>
      </c>
      <c r="G35" s="37">
        <v>1.5</v>
      </c>
      <c r="H35" s="37">
        <v>21.03</v>
      </c>
      <c r="I35" s="37">
        <v>16.989999999999998</v>
      </c>
      <c r="J35" s="38">
        <v>34.700000000000003</v>
      </c>
      <c r="K35" s="22"/>
      <c r="L35" s="22"/>
      <c r="M35" s="22"/>
      <c r="N35" s="22"/>
      <c r="O35" s="22"/>
      <c r="P35" s="22"/>
    </row>
    <row r="36" spans="1:16" ht="39" customHeight="1">
      <c r="A36" s="22"/>
      <c r="B36" s="35"/>
      <c r="C36" s="1144" t="s">
        <v>528</v>
      </c>
      <c r="D36" s="1145"/>
      <c r="E36" s="1146"/>
      <c r="F36" s="36">
        <v>9.66</v>
      </c>
      <c r="G36" s="37">
        <v>10.92</v>
      </c>
      <c r="H36" s="37">
        <v>10.27</v>
      </c>
      <c r="I36" s="37">
        <v>11.02</v>
      </c>
      <c r="J36" s="38">
        <v>11.37</v>
      </c>
      <c r="K36" s="22"/>
      <c r="L36" s="22"/>
      <c r="M36" s="22"/>
      <c r="N36" s="22"/>
      <c r="O36" s="22"/>
      <c r="P36" s="22"/>
    </row>
    <row r="37" spans="1:16" ht="39" customHeight="1">
      <c r="A37" s="22"/>
      <c r="B37" s="35"/>
      <c r="C37" s="1144" t="s">
        <v>529</v>
      </c>
      <c r="D37" s="1145"/>
      <c r="E37" s="1146"/>
      <c r="F37" s="36">
        <v>1.47</v>
      </c>
      <c r="G37" s="37">
        <v>1.42</v>
      </c>
      <c r="H37" s="37">
        <v>2.46</v>
      </c>
      <c r="I37" s="37">
        <v>2.96</v>
      </c>
      <c r="J37" s="38">
        <v>2.2599999999999998</v>
      </c>
      <c r="K37" s="22"/>
      <c r="L37" s="22"/>
      <c r="M37" s="22"/>
      <c r="N37" s="22"/>
      <c r="O37" s="22"/>
      <c r="P37" s="22"/>
    </row>
    <row r="38" spans="1:16" ht="39" customHeight="1">
      <c r="A38" s="22"/>
      <c r="B38" s="35"/>
      <c r="C38" s="1144" t="s">
        <v>530</v>
      </c>
      <c r="D38" s="1145"/>
      <c r="E38" s="1146"/>
      <c r="F38" s="36">
        <v>0.09</v>
      </c>
      <c r="G38" s="37">
        <v>0.62</v>
      </c>
      <c r="H38" s="37">
        <v>0.47</v>
      </c>
      <c r="I38" s="37">
        <v>0.91</v>
      </c>
      <c r="J38" s="38">
        <v>0.62</v>
      </c>
      <c r="K38" s="22"/>
      <c r="L38" s="22"/>
      <c r="M38" s="22"/>
      <c r="N38" s="22"/>
      <c r="O38" s="22"/>
      <c r="P38" s="22"/>
    </row>
    <row r="39" spans="1:16" ht="39" customHeight="1">
      <c r="A39" s="22"/>
      <c r="B39" s="35"/>
      <c r="C39" s="1144" t="s">
        <v>531</v>
      </c>
      <c r="D39" s="1145"/>
      <c r="E39" s="1146"/>
      <c r="F39" s="36">
        <v>0.04</v>
      </c>
      <c r="G39" s="37">
        <v>0.12</v>
      </c>
      <c r="H39" s="37">
        <v>5.82</v>
      </c>
      <c r="I39" s="37">
        <v>4.58</v>
      </c>
      <c r="J39" s="38">
        <v>0.24</v>
      </c>
      <c r="K39" s="22"/>
      <c r="L39" s="22"/>
      <c r="M39" s="22"/>
      <c r="N39" s="22"/>
      <c r="O39" s="22"/>
      <c r="P39" s="22"/>
    </row>
    <row r="40" spans="1:16" ht="39" customHeight="1">
      <c r="A40" s="22"/>
      <c r="B40" s="35"/>
      <c r="C40" s="1144" t="s">
        <v>532</v>
      </c>
      <c r="D40" s="1145"/>
      <c r="E40" s="1146"/>
      <c r="F40" s="36">
        <v>0.01</v>
      </c>
      <c r="G40" s="37">
        <v>0.05</v>
      </c>
      <c r="H40" s="37">
        <v>0.03</v>
      </c>
      <c r="I40" s="37">
        <v>0.65</v>
      </c>
      <c r="J40" s="38">
        <v>0.13</v>
      </c>
      <c r="K40" s="22"/>
      <c r="L40" s="22"/>
      <c r="M40" s="22"/>
      <c r="N40" s="22"/>
      <c r="O40" s="22"/>
      <c r="P40" s="22"/>
    </row>
    <row r="41" spans="1:16" ht="39" customHeight="1">
      <c r="A41" s="22"/>
      <c r="B41" s="35"/>
      <c r="C41" s="1144" t="s">
        <v>533</v>
      </c>
      <c r="D41" s="1145"/>
      <c r="E41" s="1146"/>
      <c r="F41" s="36">
        <v>0.03</v>
      </c>
      <c r="G41" s="37">
        <v>0.02</v>
      </c>
      <c r="H41" s="37">
        <v>0.04</v>
      </c>
      <c r="I41" s="37">
        <v>0.04</v>
      </c>
      <c r="J41" s="38">
        <v>0.04</v>
      </c>
      <c r="K41" s="22"/>
      <c r="L41" s="22"/>
      <c r="M41" s="22"/>
      <c r="N41" s="22"/>
      <c r="O41" s="22"/>
      <c r="P41" s="22"/>
    </row>
    <row r="42" spans="1:16" ht="39" customHeight="1">
      <c r="A42" s="22"/>
      <c r="B42" s="39"/>
      <c r="C42" s="1144" t="s">
        <v>534</v>
      </c>
      <c r="D42" s="1145"/>
      <c r="E42" s="1146"/>
      <c r="F42" s="36" t="s">
        <v>477</v>
      </c>
      <c r="G42" s="37" t="s">
        <v>477</v>
      </c>
      <c r="H42" s="37" t="s">
        <v>477</v>
      </c>
      <c r="I42" s="37" t="s">
        <v>477</v>
      </c>
      <c r="J42" s="38" t="s">
        <v>477</v>
      </c>
      <c r="K42" s="22"/>
      <c r="L42" s="22"/>
      <c r="M42" s="22"/>
      <c r="N42" s="22"/>
      <c r="O42" s="22"/>
      <c r="P42" s="22"/>
    </row>
    <row r="43" spans="1:16" ht="39" customHeight="1" thickBot="1">
      <c r="A43" s="22"/>
      <c r="B43" s="40"/>
      <c r="C43" s="1147" t="s">
        <v>535</v>
      </c>
      <c r="D43" s="1148"/>
      <c r="E43" s="1149"/>
      <c r="F43" s="41">
        <v>0.1</v>
      </c>
      <c r="G43" s="42">
        <v>0.1</v>
      </c>
      <c r="H43" s="42">
        <v>0.11</v>
      </c>
      <c r="I43" s="42">
        <v>0.11</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46" zoomScale="90" zoomScaleNormal="90" zoomScaleSheetLayoutView="55" workbookViewId="0">
      <selection activeCell="U47" sqref="U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0" t="s">
        <v>11</v>
      </c>
      <c r="C45" s="1161"/>
      <c r="D45" s="58"/>
      <c r="E45" s="1166" t="s">
        <v>12</v>
      </c>
      <c r="F45" s="1166"/>
      <c r="G45" s="1166"/>
      <c r="H45" s="1166"/>
      <c r="I45" s="1166"/>
      <c r="J45" s="1167"/>
      <c r="K45" s="59">
        <v>2025</v>
      </c>
      <c r="L45" s="60">
        <v>2023</v>
      </c>
      <c r="M45" s="60">
        <v>2309</v>
      </c>
      <c r="N45" s="60">
        <v>2147</v>
      </c>
      <c r="O45" s="61">
        <v>2145</v>
      </c>
      <c r="P45" s="48"/>
      <c r="Q45" s="48"/>
      <c r="R45" s="48"/>
      <c r="S45" s="48"/>
      <c r="T45" s="48"/>
      <c r="U45" s="48"/>
    </row>
    <row r="46" spans="1:21" ht="30.75" customHeight="1">
      <c r="A46" s="48"/>
      <c r="B46" s="1162"/>
      <c r="C46" s="1163"/>
      <c r="D46" s="62"/>
      <c r="E46" s="1154" t="s">
        <v>13</v>
      </c>
      <c r="F46" s="1154"/>
      <c r="G46" s="1154"/>
      <c r="H46" s="1154"/>
      <c r="I46" s="1154"/>
      <c r="J46" s="1155"/>
      <c r="K46" s="63" t="s">
        <v>477</v>
      </c>
      <c r="L46" s="64" t="s">
        <v>477</v>
      </c>
      <c r="M46" s="64" t="s">
        <v>477</v>
      </c>
      <c r="N46" s="64" t="s">
        <v>477</v>
      </c>
      <c r="O46" s="65" t="s">
        <v>477</v>
      </c>
      <c r="P46" s="48"/>
      <c r="Q46" s="48"/>
      <c r="R46" s="48"/>
      <c r="S46" s="48"/>
      <c r="T46" s="48"/>
      <c r="U46" s="48"/>
    </row>
    <row r="47" spans="1:21" ht="30.75" customHeight="1">
      <c r="A47" s="48"/>
      <c r="B47" s="1162"/>
      <c r="C47" s="1163"/>
      <c r="D47" s="62"/>
      <c r="E47" s="1154" t="s">
        <v>14</v>
      </c>
      <c r="F47" s="1154"/>
      <c r="G47" s="1154"/>
      <c r="H47" s="1154"/>
      <c r="I47" s="1154"/>
      <c r="J47" s="1155"/>
      <c r="K47" s="63" t="s">
        <v>477</v>
      </c>
      <c r="L47" s="64" t="s">
        <v>477</v>
      </c>
      <c r="M47" s="64" t="s">
        <v>477</v>
      </c>
      <c r="N47" s="64" t="s">
        <v>477</v>
      </c>
      <c r="O47" s="65" t="s">
        <v>477</v>
      </c>
      <c r="P47" s="48"/>
      <c r="Q47" s="48"/>
      <c r="R47" s="48"/>
      <c r="S47" s="48"/>
      <c r="T47" s="48"/>
      <c r="U47" s="48"/>
    </row>
    <row r="48" spans="1:21" ht="30.75" customHeight="1">
      <c r="A48" s="48"/>
      <c r="B48" s="1162"/>
      <c r="C48" s="1163"/>
      <c r="D48" s="62"/>
      <c r="E48" s="1154" t="s">
        <v>15</v>
      </c>
      <c r="F48" s="1154"/>
      <c r="G48" s="1154"/>
      <c r="H48" s="1154"/>
      <c r="I48" s="1154"/>
      <c r="J48" s="1155"/>
      <c r="K48" s="63">
        <v>458</v>
      </c>
      <c r="L48" s="64">
        <v>495</v>
      </c>
      <c r="M48" s="64">
        <v>618</v>
      </c>
      <c r="N48" s="64">
        <v>562</v>
      </c>
      <c r="O48" s="65">
        <v>827</v>
      </c>
      <c r="P48" s="48"/>
      <c r="Q48" s="48"/>
      <c r="R48" s="48"/>
      <c r="S48" s="48"/>
      <c r="T48" s="48"/>
      <c r="U48" s="48"/>
    </row>
    <row r="49" spans="1:21" ht="30.75" customHeight="1">
      <c r="A49" s="48"/>
      <c r="B49" s="1162"/>
      <c r="C49" s="1163"/>
      <c r="D49" s="62"/>
      <c r="E49" s="1154" t="s">
        <v>16</v>
      </c>
      <c r="F49" s="1154"/>
      <c r="G49" s="1154"/>
      <c r="H49" s="1154"/>
      <c r="I49" s="1154"/>
      <c r="J49" s="1155"/>
      <c r="K49" s="63">
        <v>147</v>
      </c>
      <c r="L49" s="64">
        <v>108</v>
      </c>
      <c r="M49" s="64">
        <v>75</v>
      </c>
      <c r="N49" s="64">
        <v>56</v>
      </c>
      <c r="O49" s="65">
        <v>81</v>
      </c>
      <c r="P49" s="48"/>
      <c r="Q49" s="48"/>
      <c r="R49" s="48"/>
      <c r="S49" s="48"/>
      <c r="T49" s="48"/>
      <c r="U49" s="48"/>
    </row>
    <row r="50" spans="1:21" ht="30.75" customHeight="1">
      <c r="A50" s="48"/>
      <c r="B50" s="1162"/>
      <c r="C50" s="1163"/>
      <c r="D50" s="62"/>
      <c r="E50" s="1154" t="s">
        <v>17</v>
      </c>
      <c r="F50" s="1154"/>
      <c r="G50" s="1154"/>
      <c r="H50" s="1154"/>
      <c r="I50" s="1154"/>
      <c r="J50" s="1155"/>
      <c r="K50" s="63">
        <v>70</v>
      </c>
      <c r="L50" s="64">
        <v>53</v>
      </c>
      <c r="M50" s="64">
        <v>73</v>
      </c>
      <c r="N50" s="64">
        <v>70</v>
      </c>
      <c r="O50" s="65">
        <v>61</v>
      </c>
      <c r="P50" s="48"/>
      <c r="Q50" s="48"/>
      <c r="R50" s="48"/>
      <c r="S50" s="48"/>
      <c r="T50" s="48"/>
      <c r="U50" s="48"/>
    </row>
    <row r="51" spans="1:21" ht="30.75" customHeight="1">
      <c r="A51" s="48"/>
      <c r="B51" s="1164"/>
      <c r="C51" s="1165"/>
      <c r="D51" s="66"/>
      <c r="E51" s="1154" t="s">
        <v>18</v>
      </c>
      <c r="F51" s="1154"/>
      <c r="G51" s="1154"/>
      <c r="H51" s="1154"/>
      <c r="I51" s="1154"/>
      <c r="J51" s="1155"/>
      <c r="K51" s="63">
        <v>0</v>
      </c>
      <c r="L51" s="64" t="s">
        <v>477</v>
      </c>
      <c r="M51" s="64">
        <v>0</v>
      </c>
      <c r="N51" s="64" t="s">
        <v>477</v>
      </c>
      <c r="O51" s="65" t="s">
        <v>477</v>
      </c>
      <c r="P51" s="48"/>
      <c r="Q51" s="48"/>
      <c r="R51" s="48"/>
      <c r="S51" s="48"/>
      <c r="T51" s="48"/>
      <c r="U51" s="48"/>
    </row>
    <row r="52" spans="1:21" ht="30.75" customHeight="1">
      <c r="A52" s="48"/>
      <c r="B52" s="1152" t="s">
        <v>19</v>
      </c>
      <c r="C52" s="1153"/>
      <c r="D52" s="66"/>
      <c r="E52" s="1154" t="s">
        <v>20</v>
      </c>
      <c r="F52" s="1154"/>
      <c r="G52" s="1154"/>
      <c r="H52" s="1154"/>
      <c r="I52" s="1154"/>
      <c r="J52" s="1155"/>
      <c r="K52" s="63">
        <v>1670</v>
      </c>
      <c r="L52" s="64">
        <v>1681</v>
      </c>
      <c r="M52" s="64">
        <v>1817</v>
      </c>
      <c r="N52" s="64">
        <v>1819</v>
      </c>
      <c r="O52" s="65">
        <v>1888</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1030</v>
      </c>
      <c r="L53" s="69">
        <v>998</v>
      </c>
      <c r="M53" s="69">
        <v>1258</v>
      </c>
      <c r="N53" s="69">
        <v>1016</v>
      </c>
      <c r="O53" s="70">
        <v>1226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1" zoomScale="90" zoomScaleNormal="90" zoomScaleSheetLayoutView="100" workbookViewId="0">
      <selection activeCell="M41" sqref="M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0" t="s">
        <v>24</v>
      </c>
      <c r="C41" s="1181"/>
      <c r="D41" s="81"/>
      <c r="E41" s="1182" t="s">
        <v>25</v>
      </c>
      <c r="F41" s="1182"/>
      <c r="G41" s="1182"/>
      <c r="H41" s="1183"/>
      <c r="I41" s="82">
        <v>21823</v>
      </c>
      <c r="J41" s="83">
        <v>22417</v>
      </c>
      <c r="K41" s="83">
        <v>21896</v>
      </c>
      <c r="L41" s="83">
        <v>21220</v>
      </c>
      <c r="M41" s="84">
        <v>21053</v>
      </c>
    </row>
    <row r="42" spans="2:13" ht="27.75" customHeight="1">
      <c r="B42" s="1170"/>
      <c r="C42" s="1171"/>
      <c r="D42" s="85"/>
      <c r="E42" s="1174" t="s">
        <v>26</v>
      </c>
      <c r="F42" s="1174"/>
      <c r="G42" s="1174"/>
      <c r="H42" s="1175"/>
      <c r="I42" s="86">
        <v>91</v>
      </c>
      <c r="J42" s="87">
        <v>62</v>
      </c>
      <c r="K42" s="87">
        <v>33</v>
      </c>
      <c r="L42" s="87">
        <v>10</v>
      </c>
      <c r="M42" s="88">
        <v>7</v>
      </c>
    </row>
    <row r="43" spans="2:13" ht="27.75" customHeight="1">
      <c r="B43" s="1170"/>
      <c r="C43" s="1171"/>
      <c r="D43" s="85"/>
      <c r="E43" s="1174" t="s">
        <v>27</v>
      </c>
      <c r="F43" s="1174"/>
      <c r="G43" s="1174"/>
      <c r="H43" s="1175"/>
      <c r="I43" s="86">
        <v>8734</v>
      </c>
      <c r="J43" s="87">
        <v>8584</v>
      </c>
      <c r="K43" s="87">
        <v>7612</v>
      </c>
      <c r="L43" s="87">
        <v>6607</v>
      </c>
      <c r="M43" s="88">
        <v>5492</v>
      </c>
    </row>
    <row r="44" spans="2:13" ht="27.75" customHeight="1">
      <c r="B44" s="1170"/>
      <c r="C44" s="1171"/>
      <c r="D44" s="85"/>
      <c r="E44" s="1174" t="s">
        <v>28</v>
      </c>
      <c r="F44" s="1174"/>
      <c r="G44" s="1174"/>
      <c r="H44" s="1175"/>
      <c r="I44" s="86">
        <v>851</v>
      </c>
      <c r="J44" s="87">
        <v>1625</v>
      </c>
      <c r="K44" s="87">
        <v>1601</v>
      </c>
      <c r="L44" s="87">
        <v>1554</v>
      </c>
      <c r="M44" s="88">
        <v>1492</v>
      </c>
    </row>
    <row r="45" spans="2:13" ht="27.75" customHeight="1">
      <c r="B45" s="1170"/>
      <c r="C45" s="1171"/>
      <c r="D45" s="85"/>
      <c r="E45" s="1174" t="s">
        <v>29</v>
      </c>
      <c r="F45" s="1174"/>
      <c r="G45" s="1174"/>
      <c r="H45" s="1175"/>
      <c r="I45" s="86">
        <v>5199</v>
      </c>
      <c r="J45" s="87">
        <v>5126</v>
      </c>
      <c r="K45" s="87">
        <v>4924</v>
      </c>
      <c r="L45" s="87">
        <v>4784</v>
      </c>
      <c r="M45" s="88">
        <v>4600</v>
      </c>
    </row>
    <row r="46" spans="2:13" ht="27.75" customHeight="1">
      <c r="B46" s="1170"/>
      <c r="C46" s="1171"/>
      <c r="D46" s="85"/>
      <c r="E46" s="1174" t="s">
        <v>30</v>
      </c>
      <c r="F46" s="1174"/>
      <c r="G46" s="1174"/>
      <c r="H46" s="1175"/>
      <c r="I46" s="86" t="s">
        <v>477</v>
      </c>
      <c r="J46" s="87" t="s">
        <v>477</v>
      </c>
      <c r="K46" s="87" t="s">
        <v>477</v>
      </c>
      <c r="L46" s="87" t="s">
        <v>477</v>
      </c>
      <c r="M46" s="88" t="s">
        <v>477</v>
      </c>
    </row>
    <row r="47" spans="2:13" ht="27.75" customHeight="1">
      <c r="B47" s="1170"/>
      <c r="C47" s="1171"/>
      <c r="D47" s="85"/>
      <c r="E47" s="1174" t="s">
        <v>31</v>
      </c>
      <c r="F47" s="1174"/>
      <c r="G47" s="1174"/>
      <c r="H47" s="1175"/>
      <c r="I47" s="86" t="s">
        <v>477</v>
      </c>
      <c r="J47" s="87" t="s">
        <v>477</v>
      </c>
      <c r="K47" s="87" t="s">
        <v>477</v>
      </c>
      <c r="L47" s="87" t="s">
        <v>477</v>
      </c>
      <c r="M47" s="88" t="s">
        <v>477</v>
      </c>
    </row>
    <row r="48" spans="2:13" ht="27.75" customHeight="1">
      <c r="B48" s="1172"/>
      <c r="C48" s="1173"/>
      <c r="D48" s="85"/>
      <c r="E48" s="1174" t="s">
        <v>32</v>
      </c>
      <c r="F48" s="1174"/>
      <c r="G48" s="1174"/>
      <c r="H48" s="1175"/>
      <c r="I48" s="86" t="s">
        <v>477</v>
      </c>
      <c r="J48" s="87" t="s">
        <v>477</v>
      </c>
      <c r="K48" s="87" t="s">
        <v>477</v>
      </c>
      <c r="L48" s="87" t="s">
        <v>477</v>
      </c>
      <c r="M48" s="88" t="s">
        <v>477</v>
      </c>
    </row>
    <row r="49" spans="2:13" ht="27.75" customHeight="1">
      <c r="B49" s="1168" t="s">
        <v>33</v>
      </c>
      <c r="C49" s="1169"/>
      <c r="D49" s="89"/>
      <c r="E49" s="1174" t="s">
        <v>34</v>
      </c>
      <c r="F49" s="1174"/>
      <c r="G49" s="1174"/>
      <c r="H49" s="1175"/>
      <c r="I49" s="86">
        <v>2009</v>
      </c>
      <c r="J49" s="87">
        <v>2167</v>
      </c>
      <c r="K49" s="87">
        <v>5720</v>
      </c>
      <c r="L49" s="87">
        <v>12445</v>
      </c>
      <c r="M49" s="88">
        <v>10735</v>
      </c>
    </row>
    <row r="50" spans="2:13" ht="27.75" customHeight="1">
      <c r="B50" s="1170"/>
      <c r="C50" s="1171"/>
      <c r="D50" s="85"/>
      <c r="E50" s="1174" t="s">
        <v>35</v>
      </c>
      <c r="F50" s="1174"/>
      <c r="G50" s="1174"/>
      <c r="H50" s="1175"/>
      <c r="I50" s="86">
        <v>52</v>
      </c>
      <c r="J50" s="87">
        <v>32</v>
      </c>
      <c r="K50" s="87">
        <v>15</v>
      </c>
      <c r="L50" s="87" t="s">
        <v>477</v>
      </c>
      <c r="M50" s="88" t="s">
        <v>477</v>
      </c>
    </row>
    <row r="51" spans="2:13" ht="27.75" customHeight="1">
      <c r="B51" s="1172"/>
      <c r="C51" s="1173"/>
      <c r="D51" s="85"/>
      <c r="E51" s="1174" t="s">
        <v>36</v>
      </c>
      <c r="F51" s="1174"/>
      <c r="G51" s="1174"/>
      <c r="H51" s="1175"/>
      <c r="I51" s="86">
        <v>21047</v>
      </c>
      <c r="J51" s="87">
        <v>21930</v>
      </c>
      <c r="K51" s="87">
        <v>21636</v>
      </c>
      <c r="L51" s="87">
        <v>21286</v>
      </c>
      <c r="M51" s="88">
        <v>20676</v>
      </c>
    </row>
    <row r="52" spans="2:13" ht="27.75" customHeight="1" thickBot="1">
      <c r="B52" s="1176" t="s">
        <v>37</v>
      </c>
      <c r="C52" s="1177"/>
      <c r="D52" s="90"/>
      <c r="E52" s="1178" t="s">
        <v>38</v>
      </c>
      <c r="F52" s="1178"/>
      <c r="G52" s="1178"/>
      <c r="H52" s="1179"/>
      <c r="I52" s="91">
        <v>13589</v>
      </c>
      <c r="J52" s="92">
        <v>13685</v>
      </c>
      <c r="K52" s="92">
        <v>8694</v>
      </c>
      <c r="L52" s="92">
        <v>443</v>
      </c>
      <c r="M52" s="93">
        <v>1232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64890</v>
      </c>
      <c r="E3" s="116"/>
      <c r="F3" s="117">
        <v>76282</v>
      </c>
      <c r="G3" s="118"/>
      <c r="H3" s="119"/>
    </row>
    <row r="4" spans="1:8">
      <c r="A4" s="120"/>
      <c r="B4" s="121"/>
      <c r="C4" s="122"/>
      <c r="D4" s="123">
        <v>36552</v>
      </c>
      <c r="E4" s="124"/>
      <c r="F4" s="125">
        <v>41092</v>
      </c>
      <c r="G4" s="126"/>
      <c r="H4" s="127"/>
    </row>
    <row r="5" spans="1:8">
      <c r="A5" s="108" t="s">
        <v>511</v>
      </c>
      <c r="B5" s="113"/>
      <c r="C5" s="114"/>
      <c r="D5" s="115">
        <v>64219</v>
      </c>
      <c r="E5" s="116"/>
      <c r="F5" s="117">
        <v>78670</v>
      </c>
      <c r="G5" s="118"/>
      <c r="H5" s="119"/>
    </row>
    <row r="6" spans="1:8">
      <c r="A6" s="120"/>
      <c r="B6" s="121"/>
      <c r="C6" s="122"/>
      <c r="D6" s="123">
        <v>32332</v>
      </c>
      <c r="E6" s="124"/>
      <c r="F6" s="125">
        <v>38094</v>
      </c>
      <c r="G6" s="126"/>
      <c r="H6" s="127"/>
    </row>
    <row r="7" spans="1:8">
      <c r="A7" s="108" t="s">
        <v>512</v>
      </c>
      <c r="B7" s="113"/>
      <c r="C7" s="114"/>
      <c r="D7" s="115">
        <v>32774</v>
      </c>
      <c r="E7" s="116"/>
      <c r="F7" s="117">
        <v>67201</v>
      </c>
      <c r="G7" s="118"/>
      <c r="H7" s="119"/>
    </row>
    <row r="8" spans="1:8">
      <c r="A8" s="120"/>
      <c r="B8" s="121"/>
      <c r="C8" s="122"/>
      <c r="D8" s="123">
        <v>16308</v>
      </c>
      <c r="E8" s="124"/>
      <c r="F8" s="125">
        <v>35210</v>
      </c>
      <c r="G8" s="126"/>
      <c r="H8" s="127"/>
    </row>
    <row r="9" spans="1:8">
      <c r="A9" s="108" t="s">
        <v>513</v>
      </c>
      <c r="B9" s="113"/>
      <c r="C9" s="114"/>
      <c r="D9" s="115">
        <v>72795</v>
      </c>
      <c r="E9" s="116"/>
      <c r="F9" s="117">
        <v>75709</v>
      </c>
      <c r="G9" s="118"/>
      <c r="H9" s="119"/>
    </row>
    <row r="10" spans="1:8">
      <c r="A10" s="120"/>
      <c r="B10" s="121"/>
      <c r="C10" s="122"/>
      <c r="D10" s="123">
        <v>9093</v>
      </c>
      <c r="E10" s="124"/>
      <c r="F10" s="125">
        <v>35212</v>
      </c>
      <c r="G10" s="126"/>
      <c r="H10" s="127"/>
    </row>
    <row r="11" spans="1:8">
      <c r="A11" s="108" t="s">
        <v>514</v>
      </c>
      <c r="B11" s="113"/>
      <c r="C11" s="114"/>
      <c r="D11" s="115">
        <v>268248</v>
      </c>
      <c r="E11" s="116"/>
      <c r="F11" s="117">
        <v>90961</v>
      </c>
      <c r="G11" s="118"/>
      <c r="H11" s="119"/>
    </row>
    <row r="12" spans="1:8">
      <c r="A12" s="120"/>
      <c r="B12" s="121"/>
      <c r="C12" s="128"/>
      <c r="D12" s="123">
        <v>31743</v>
      </c>
      <c r="E12" s="124"/>
      <c r="F12" s="125">
        <v>37720</v>
      </c>
      <c r="G12" s="126"/>
      <c r="H12" s="127"/>
    </row>
    <row r="13" spans="1:8">
      <c r="A13" s="108"/>
      <c r="B13" s="113"/>
      <c r="C13" s="129"/>
      <c r="D13" s="130">
        <v>100585</v>
      </c>
      <c r="E13" s="131"/>
      <c r="F13" s="132">
        <v>77765</v>
      </c>
      <c r="G13" s="133"/>
      <c r="H13" s="119"/>
    </row>
    <row r="14" spans="1:8">
      <c r="A14" s="120"/>
      <c r="B14" s="121"/>
      <c r="C14" s="122"/>
      <c r="D14" s="123">
        <v>25206</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v>
      </c>
      <c r="C19" s="134">
        <f>ROUND(VALUE(SUBSTITUTE(実質収支比率等に係る経年分析!G$48,"▲","-")),2)</f>
        <v>1.5</v>
      </c>
      <c r="D19" s="134">
        <f>ROUND(VALUE(SUBSTITUTE(実質収支比率等に係る経年分析!H$48,"▲","-")),2)</f>
        <v>21.03</v>
      </c>
      <c r="E19" s="134">
        <f>ROUND(VALUE(SUBSTITUTE(実質収支比率等に係る経年分析!I$48,"▲","-")),2)</f>
        <v>16.989999999999998</v>
      </c>
      <c r="F19" s="134">
        <f>ROUND(VALUE(SUBSTITUTE(実質収支比率等に係る経年分析!J$48,"▲","-")),2)</f>
        <v>34.700000000000003</v>
      </c>
    </row>
    <row r="20" spans="1:11">
      <c r="A20" s="134" t="s">
        <v>43</v>
      </c>
      <c r="B20" s="134">
        <f>ROUND(VALUE(SUBSTITUTE(実質収支比率等に係る経年分析!F$47,"▲","-")),2)</f>
        <v>9.23</v>
      </c>
      <c r="C20" s="134">
        <f>ROUND(VALUE(SUBSTITUTE(実質収支比率等に係る経年分析!G$47,"▲","-")),2)</f>
        <v>9.6999999999999993</v>
      </c>
      <c r="D20" s="134">
        <f>ROUND(VALUE(SUBSTITUTE(実質収支比率等に係る経年分析!H$47,"▲","-")),2)</f>
        <v>16.73</v>
      </c>
      <c r="E20" s="134">
        <f>ROUND(VALUE(SUBSTITUTE(実質収支比率等に係る経年分析!I$47,"▲","-")),2)</f>
        <v>76.75</v>
      </c>
      <c r="F20" s="134">
        <f>ROUND(VALUE(SUBSTITUTE(実質収支比率等に係る経年分析!J$47,"▲","-")),2)</f>
        <v>63.28</v>
      </c>
    </row>
    <row r="21" spans="1:11">
      <c r="A21" s="134" t="s">
        <v>44</v>
      </c>
      <c r="B21" s="134">
        <f>IF(ISNUMBER(VALUE(SUBSTITUTE(実質収支比率等に係る経年分析!F$49,"▲","-"))),ROUND(VALUE(SUBSTITUTE(実質収支比率等に係る経年分析!F$49,"▲","-")),2),NA())</f>
        <v>4.05</v>
      </c>
      <c r="C21" s="134">
        <f>IF(ISNUMBER(VALUE(SUBSTITUTE(実質収支比率等に係る経年分析!G$49,"▲","-"))),ROUND(VALUE(SUBSTITUTE(実質収支比率等に係る経年分析!G$49,"▲","-")),2),NA())</f>
        <v>-1.62</v>
      </c>
      <c r="D21" s="134">
        <f>IF(ISNUMBER(VALUE(SUBSTITUTE(実質収支比率等に係る経年分析!H$49,"▲","-"))),ROUND(VALUE(SUBSTITUTE(実質収支比率等に係る経年分析!H$49,"▲","-")),2),NA())</f>
        <v>26.56</v>
      </c>
      <c r="E21" s="134">
        <f>IF(ISNUMBER(VALUE(SUBSTITUTE(実質収支比率等に係る経年分析!I$49,"▲","-"))),ROUND(VALUE(SUBSTITUTE(実質収支比率等に係る経年分析!I$49,"▲","-")),2),NA())</f>
        <v>55.49</v>
      </c>
      <c r="F21" s="134">
        <f>IF(ISNUMBER(VALUE(SUBSTITUTE(実質収支比率等に係る経年分析!J$49,"▲","-"))),ROUND(VALUE(SUBSTITUTE(実質収支比率等に係る経年分析!J$49,"▲","-")),2),NA())</f>
        <v>5.46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魚市場事業特別会計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5.82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4.58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0.62</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2.2599999999999998</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11.37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16.989999999999998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34.700000000000003</v>
      </c>
    </row>
    <row r="36" spans="1:16">
      <c r="A36" s="135" t="str">
        <f>IF(連結実質赤字比率に係る赤字・黒字の構成分析!C$34="",NA(),連結実質赤字比率に係る赤字・黒字の構成分析!C$34)</f>
        <v>国民健康保険特別会計(事業勘定）</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1.41</v>
      </c>
      <c r="D36" s="135">
        <f>IF(ROUND(VALUE(SUBSTITUTE(連結実質赤字比率に係る赤字・黒字の構成分析!G$34,"▲", "-")), 2) &lt; 0, ABS(ROUND(VALUE(SUBSTITUTE(連結実質赤字比率に係る赤字・黒字の構成分析!G$34,"▲", "-")), 2)), NA())</f>
        <v>1.07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0.77</v>
      </c>
      <c r="G36" s="135" t="e">
        <f>IF(ROUND(VALUE(SUBSTITUTE(連結実質赤字比率に係る赤字・黒字の構成分析!H$34,"▲", "-")), 2) &gt;= 0, ABS(ROUND(VALUE(SUBSTITUTE(連結実質赤字比率に係る赤字・黒字の構成分析!H$34,"▲", "-")), 2)), NA())</f>
        <v>#N/A</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0.64</v>
      </c>
      <c r="J36" s="135">
        <f>IF(ROUND(VALUE(SUBSTITUTE(連結実質赤字比率に係る赤字・黒字の構成分析!J$34,"▲", "-")), 2) &lt; 0, ABS(ROUND(VALUE(SUBSTITUTE(連結実質赤字比率に係る赤字・黒字の構成分析!J$34,"▲", "-")), 2)), NA())</f>
        <v>0.86</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1670</v>
      </c>
      <c r="E42" s="136"/>
      <c r="F42" s="136"/>
      <c r="G42" s="136">
        <f>'実質公債費比率（分子）の構造'!L$52</f>
        <v>1681</v>
      </c>
      <c r="H42" s="136"/>
      <c r="I42" s="136"/>
      <c r="J42" s="136">
        <f>'実質公債費比率（分子）の構造'!M$52</f>
        <v>1817</v>
      </c>
      <c r="K42" s="136"/>
      <c r="L42" s="136"/>
      <c r="M42" s="136">
        <f>'実質公債費比率（分子）の構造'!N$52</f>
        <v>1819</v>
      </c>
      <c r="N42" s="136"/>
      <c r="O42" s="136"/>
      <c r="P42" s="136">
        <f>'実質公債費比率（分子）の構造'!O$52</f>
        <v>1888</v>
      </c>
    </row>
    <row r="43" spans="1:16">
      <c r="A43" s="136" t="s">
        <v>52</v>
      </c>
      <c r="B43" s="136">
        <f>'実質公債費比率（分子）の構造'!K$51</f>
        <v>0</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70</v>
      </c>
      <c r="C44" s="136"/>
      <c r="D44" s="136"/>
      <c r="E44" s="136">
        <f>'実質公債費比率（分子）の構造'!L$50</f>
        <v>53</v>
      </c>
      <c r="F44" s="136"/>
      <c r="G44" s="136"/>
      <c r="H44" s="136">
        <f>'実質公債費比率（分子）の構造'!M$50</f>
        <v>73</v>
      </c>
      <c r="I44" s="136"/>
      <c r="J44" s="136"/>
      <c r="K44" s="136">
        <f>'実質公債費比率（分子）の構造'!N$50</f>
        <v>70</v>
      </c>
      <c r="L44" s="136"/>
      <c r="M44" s="136"/>
      <c r="N44" s="136">
        <f>'実質公債費比率（分子）の構造'!O$50</f>
        <v>61</v>
      </c>
      <c r="O44" s="136"/>
      <c r="P44" s="136"/>
    </row>
    <row r="45" spans="1:16">
      <c r="A45" s="136" t="s">
        <v>54</v>
      </c>
      <c r="B45" s="136">
        <f>'実質公債費比率（分子）の構造'!K$49</f>
        <v>147</v>
      </c>
      <c r="C45" s="136"/>
      <c r="D45" s="136"/>
      <c r="E45" s="136">
        <f>'実質公債費比率（分子）の構造'!L$49</f>
        <v>108</v>
      </c>
      <c r="F45" s="136"/>
      <c r="G45" s="136"/>
      <c r="H45" s="136">
        <f>'実質公債費比率（分子）の構造'!M$49</f>
        <v>75</v>
      </c>
      <c r="I45" s="136"/>
      <c r="J45" s="136"/>
      <c r="K45" s="136">
        <f>'実質公債費比率（分子）の構造'!N$49</f>
        <v>56</v>
      </c>
      <c r="L45" s="136"/>
      <c r="M45" s="136"/>
      <c r="N45" s="136">
        <f>'実質公債費比率（分子）の構造'!O$49</f>
        <v>81</v>
      </c>
      <c r="O45" s="136"/>
      <c r="P45" s="136"/>
    </row>
    <row r="46" spans="1:16">
      <c r="A46" s="136" t="s">
        <v>55</v>
      </c>
      <c r="B46" s="136">
        <f>'実質公債費比率（分子）の構造'!K$48</f>
        <v>458</v>
      </c>
      <c r="C46" s="136"/>
      <c r="D46" s="136"/>
      <c r="E46" s="136">
        <f>'実質公債費比率（分子）の構造'!L$48</f>
        <v>495</v>
      </c>
      <c r="F46" s="136"/>
      <c r="G46" s="136"/>
      <c r="H46" s="136">
        <f>'実質公債費比率（分子）の構造'!M$48</f>
        <v>618</v>
      </c>
      <c r="I46" s="136"/>
      <c r="J46" s="136"/>
      <c r="K46" s="136">
        <f>'実質公債費比率（分子）の構造'!N$48</f>
        <v>562</v>
      </c>
      <c r="L46" s="136"/>
      <c r="M46" s="136"/>
      <c r="N46" s="136">
        <f>'実質公債費比率（分子）の構造'!O$48</f>
        <v>827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2025</v>
      </c>
      <c r="C49" s="136"/>
      <c r="D49" s="136"/>
      <c r="E49" s="136">
        <f>'実質公債費比率（分子）の構造'!L$45</f>
        <v>2023</v>
      </c>
      <c r="F49" s="136"/>
      <c r="G49" s="136"/>
      <c r="H49" s="136">
        <f>'実質公債費比率（分子）の構造'!M$45</f>
        <v>2309</v>
      </c>
      <c r="I49" s="136"/>
      <c r="J49" s="136"/>
      <c r="K49" s="136">
        <f>'実質公債費比率（分子）の構造'!N$45</f>
        <v>2147</v>
      </c>
      <c r="L49" s="136"/>
      <c r="M49" s="136"/>
      <c r="N49" s="136">
        <f>'実質公債費比率（分子）の構造'!O$45</f>
        <v>2145</v>
      </c>
      <c r="O49" s="136"/>
      <c r="P49" s="136"/>
    </row>
    <row r="50" spans="1:16">
      <c r="A50" s="136" t="s">
        <v>59</v>
      </c>
      <c r="B50" s="136" t="e">
        <f>NA()</f>
        <v>#N/A</v>
      </c>
      <c r="C50" s="136">
        <f>IF(ISNUMBER('実質公債費比率（分子）の構造'!K$53),'実質公債費比率（分子）の構造'!K$53,NA())</f>
        <v>1030</v>
      </c>
      <c r="D50" s="136" t="e">
        <f>NA()</f>
        <v>#N/A</v>
      </c>
      <c r="E50" s="136" t="e">
        <f>NA()</f>
        <v>#N/A</v>
      </c>
      <c r="F50" s="136">
        <f>IF(ISNUMBER('実質公債費比率（分子）の構造'!L$53),'実質公債費比率（分子）の構造'!L$53,NA())</f>
        <v>998</v>
      </c>
      <c r="G50" s="136" t="e">
        <f>NA()</f>
        <v>#N/A</v>
      </c>
      <c r="H50" s="136" t="e">
        <f>NA()</f>
        <v>#N/A</v>
      </c>
      <c r="I50" s="136">
        <f>IF(ISNUMBER('実質公債費比率（分子）の構造'!M$53),'実質公債費比率（分子）の構造'!M$53,NA())</f>
        <v>1258</v>
      </c>
      <c r="J50" s="136" t="e">
        <f>NA()</f>
        <v>#N/A</v>
      </c>
      <c r="K50" s="136" t="e">
        <f>NA()</f>
        <v>#N/A</v>
      </c>
      <c r="L50" s="136">
        <f>IF(ISNUMBER('実質公債費比率（分子）の構造'!N$53),'実質公債費比率（分子）の構造'!N$53,NA())</f>
        <v>1016</v>
      </c>
      <c r="M50" s="136" t="e">
        <f>NA()</f>
        <v>#N/A</v>
      </c>
      <c r="N50" s="136" t="e">
        <f>NA()</f>
        <v>#N/A</v>
      </c>
      <c r="O50" s="136">
        <f>IF(ISNUMBER('実質公債費比率（分子）の構造'!O$53),'実質公債費比率（分子）の構造'!O$53,NA())</f>
        <v>1226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21047</v>
      </c>
      <c r="E56" s="135"/>
      <c r="F56" s="135"/>
      <c r="G56" s="135">
        <f>'将来負担比率（分子）の構造'!J$51</f>
        <v>21930</v>
      </c>
      <c r="H56" s="135"/>
      <c r="I56" s="135"/>
      <c r="J56" s="135">
        <f>'将来負担比率（分子）の構造'!K$51</f>
        <v>21636</v>
      </c>
      <c r="K56" s="135"/>
      <c r="L56" s="135"/>
      <c r="M56" s="135">
        <f>'将来負担比率（分子）の構造'!L$51</f>
        <v>21286</v>
      </c>
      <c r="N56" s="135"/>
      <c r="O56" s="135"/>
      <c r="P56" s="135">
        <f>'将来負担比率（分子）の構造'!M$51</f>
        <v>20676</v>
      </c>
    </row>
    <row r="57" spans="1:16">
      <c r="A57" s="135" t="s">
        <v>35</v>
      </c>
      <c r="B57" s="135"/>
      <c r="C57" s="135"/>
      <c r="D57" s="135">
        <f>'将来負担比率（分子）の構造'!I$50</f>
        <v>52</v>
      </c>
      <c r="E57" s="135"/>
      <c r="F57" s="135"/>
      <c r="G57" s="135">
        <f>'将来負担比率（分子）の構造'!J$50</f>
        <v>32</v>
      </c>
      <c r="H57" s="135"/>
      <c r="I57" s="135"/>
      <c r="J57" s="135">
        <f>'将来負担比率（分子）の構造'!K$50</f>
        <v>15</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2009</v>
      </c>
      <c r="E58" s="135"/>
      <c r="F58" s="135"/>
      <c r="G58" s="135">
        <f>'将来負担比率（分子）の構造'!J$49</f>
        <v>2167</v>
      </c>
      <c r="H58" s="135"/>
      <c r="I58" s="135"/>
      <c r="J58" s="135">
        <f>'将来負担比率（分子）の構造'!K$49</f>
        <v>5720</v>
      </c>
      <c r="K58" s="135"/>
      <c r="L58" s="135"/>
      <c r="M58" s="135">
        <f>'将来負担比率（分子）の構造'!L$49</f>
        <v>12445</v>
      </c>
      <c r="N58" s="135"/>
      <c r="O58" s="135"/>
      <c r="P58" s="135">
        <f>'将来負担比率（分子）の構造'!M$49</f>
        <v>10735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5199</v>
      </c>
      <c r="C62" s="135"/>
      <c r="D62" s="135"/>
      <c r="E62" s="135">
        <f>'将来負担比率（分子）の構造'!J$45</f>
        <v>5126</v>
      </c>
      <c r="F62" s="135"/>
      <c r="G62" s="135"/>
      <c r="H62" s="135">
        <f>'将来負担比率（分子）の構造'!K$45</f>
        <v>4924</v>
      </c>
      <c r="I62" s="135"/>
      <c r="J62" s="135"/>
      <c r="K62" s="135">
        <f>'将来負担比率（分子）の構造'!L$45</f>
        <v>4784</v>
      </c>
      <c r="L62" s="135"/>
      <c r="M62" s="135"/>
      <c r="N62" s="135">
        <f>'将来負担比率（分子）の構造'!M$45</f>
        <v>4600</v>
      </c>
      <c r="O62" s="135"/>
      <c r="P62" s="135"/>
    </row>
    <row r="63" spans="1:16">
      <c r="A63" s="135" t="s">
        <v>28</v>
      </c>
      <c r="B63" s="135">
        <f>'将来負担比率（分子）の構造'!I$44</f>
        <v>851</v>
      </c>
      <c r="C63" s="135"/>
      <c r="D63" s="135"/>
      <c r="E63" s="135">
        <f>'将来負担比率（分子）の構造'!J$44</f>
        <v>1625</v>
      </c>
      <c r="F63" s="135"/>
      <c r="G63" s="135"/>
      <c r="H63" s="135">
        <f>'将来負担比率（分子）の構造'!K$44</f>
        <v>1601</v>
      </c>
      <c r="I63" s="135"/>
      <c r="J63" s="135"/>
      <c r="K63" s="135">
        <f>'将来負担比率（分子）の構造'!L$44</f>
        <v>1554</v>
      </c>
      <c r="L63" s="135"/>
      <c r="M63" s="135"/>
      <c r="N63" s="135">
        <f>'将来負担比率（分子）の構造'!M$44</f>
        <v>1492</v>
      </c>
      <c r="O63" s="135"/>
      <c r="P63" s="135"/>
    </row>
    <row r="64" spans="1:16">
      <c r="A64" s="135" t="s">
        <v>27</v>
      </c>
      <c r="B64" s="135">
        <f>'将来負担比率（分子）の構造'!I$43</f>
        <v>8734</v>
      </c>
      <c r="C64" s="135"/>
      <c r="D64" s="135"/>
      <c r="E64" s="135">
        <f>'将来負担比率（分子）の構造'!J$43</f>
        <v>8584</v>
      </c>
      <c r="F64" s="135"/>
      <c r="G64" s="135"/>
      <c r="H64" s="135">
        <f>'将来負担比率（分子）の構造'!K$43</f>
        <v>7612</v>
      </c>
      <c r="I64" s="135"/>
      <c r="J64" s="135"/>
      <c r="K64" s="135">
        <f>'将来負担比率（分子）の構造'!L$43</f>
        <v>6607</v>
      </c>
      <c r="L64" s="135"/>
      <c r="M64" s="135"/>
      <c r="N64" s="135">
        <f>'将来負担比率（分子）の構造'!M$43</f>
        <v>5492</v>
      </c>
      <c r="O64" s="135"/>
      <c r="P64" s="135"/>
    </row>
    <row r="65" spans="1:16">
      <c r="A65" s="135" t="s">
        <v>26</v>
      </c>
      <c r="B65" s="135">
        <f>'将来負担比率（分子）の構造'!I$42</f>
        <v>91</v>
      </c>
      <c r="C65" s="135"/>
      <c r="D65" s="135"/>
      <c r="E65" s="135">
        <f>'将来負担比率（分子）の構造'!J$42</f>
        <v>62</v>
      </c>
      <c r="F65" s="135"/>
      <c r="G65" s="135"/>
      <c r="H65" s="135">
        <f>'将来負担比率（分子）の構造'!K$42</f>
        <v>33</v>
      </c>
      <c r="I65" s="135"/>
      <c r="J65" s="135"/>
      <c r="K65" s="135">
        <f>'将来負担比率（分子）の構造'!L$42</f>
        <v>10</v>
      </c>
      <c r="L65" s="135"/>
      <c r="M65" s="135"/>
      <c r="N65" s="135">
        <f>'将来負担比率（分子）の構造'!M$42</f>
        <v>7</v>
      </c>
      <c r="O65" s="135"/>
      <c r="P65" s="135"/>
    </row>
    <row r="66" spans="1:16">
      <c r="A66" s="135" t="s">
        <v>25</v>
      </c>
      <c r="B66" s="135">
        <f>'将来負担比率（分子）の構造'!I$41</f>
        <v>21823</v>
      </c>
      <c r="C66" s="135"/>
      <c r="D66" s="135"/>
      <c r="E66" s="135">
        <f>'将来負担比率（分子）の構造'!J$41</f>
        <v>22417</v>
      </c>
      <c r="F66" s="135"/>
      <c r="G66" s="135"/>
      <c r="H66" s="135">
        <f>'将来負担比率（分子）の構造'!K$41</f>
        <v>21896</v>
      </c>
      <c r="I66" s="135"/>
      <c r="J66" s="135"/>
      <c r="K66" s="135">
        <f>'将来負担比率（分子）の構造'!L$41</f>
        <v>21220</v>
      </c>
      <c r="L66" s="135"/>
      <c r="M66" s="135"/>
      <c r="N66" s="135">
        <f>'将来負担比率（分子）の構造'!M$41</f>
        <v>21053</v>
      </c>
      <c r="O66" s="135"/>
      <c r="P66" s="135"/>
    </row>
    <row r="67" spans="1:16">
      <c r="A67" s="135" t="s">
        <v>63</v>
      </c>
      <c r="B67" s="135" t="e">
        <f>NA()</f>
        <v>#N/A</v>
      </c>
      <c r="C67" s="135">
        <f>IF(ISNUMBER('将来負担比率（分子）の構造'!I$52), IF('将来負担比率（分子）の構造'!I$52 &lt; 0, 0, '将来負担比率（分子）の構造'!I$52), NA())</f>
        <v>13589</v>
      </c>
      <c r="D67" s="135" t="e">
        <f>NA()</f>
        <v>#N/A</v>
      </c>
      <c r="E67" s="135" t="e">
        <f>NA()</f>
        <v>#N/A</v>
      </c>
      <c r="F67" s="135">
        <f>IF(ISNUMBER('将来負担比率（分子）の構造'!J$52), IF('将来負担比率（分子）の構造'!J$52 &lt; 0, 0, '将来負担比率（分子）の構造'!J$52), NA())</f>
        <v>13685</v>
      </c>
      <c r="G67" s="135" t="e">
        <f>NA()</f>
        <v>#N/A</v>
      </c>
      <c r="H67" s="135" t="e">
        <f>NA()</f>
        <v>#N/A</v>
      </c>
      <c r="I67" s="135">
        <f>IF(ISNUMBER('将来負担比率（分子）の構造'!K$52), IF('将来負担比率（分子）の構造'!K$52 &lt; 0, 0, '将来負担比率（分子）の構造'!K$52), NA())</f>
        <v>8694</v>
      </c>
      <c r="J67" s="135" t="e">
        <f>NA()</f>
        <v>#N/A</v>
      </c>
      <c r="K67" s="135" t="e">
        <f>NA()</f>
        <v>#N/A</v>
      </c>
      <c r="L67" s="135">
        <f>IF(ISNUMBER('将来負担比率（分子）の構造'!L$52), IF('将来負担比率（分子）の構造'!L$52 &lt; 0, 0, '将来負担比率（分子）の構造'!L$52), NA())</f>
        <v>443</v>
      </c>
      <c r="M67" s="135" t="e">
        <f>NA()</f>
        <v>#N/A</v>
      </c>
      <c r="N67" s="135" t="e">
        <f>NA()</f>
        <v>#N/A</v>
      </c>
      <c r="O67" s="135">
        <f>IF(ISNUMBER('将来負担比率（分子）の構造'!M$52), IF('将来負担比率（分子）の構造'!M$52 &lt; 0, 0, '将来負担比率（分子）の構造'!M$52), NA())</f>
        <v>1232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2015-04-23T04:37:32Z</cp:lastPrinted>
  <dcterms:created xsi:type="dcterms:W3CDTF">2015-02-17T05:59:02Z</dcterms:created>
  <dcterms:modified xsi:type="dcterms:W3CDTF">2015-05-08T00:07:17Z</dcterms:modified>
  <cp:category/>
</cp:coreProperties>
</file>